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P\2d degre\Prévisions\2024\Prévisions modifiées après réunion\"/>
    </mc:Choice>
  </mc:AlternateContent>
  <xr:revisionPtr revIDLastSave="0" documentId="13_ncr:1_{7FB5D9A8-695E-4876-A451-B2EEDF31460E}" xr6:coauthVersionLast="36" xr6:coauthVersionMax="36" xr10:uidLastSave="{00000000-0000-0000-0000-000000000000}"/>
  <bookViews>
    <workbookView xWindow="0" yWindow="0" windowWidth="19200" windowHeight="6350" xr2:uid="{BBE2D075-1371-481F-894E-68204ADF3B35}"/>
  </bookViews>
  <sheets>
    <sheet name="graphique 1" sheetId="1" r:id="rId1"/>
    <sheet name="graphique 2" sheetId="5" r:id="rId2"/>
    <sheet name="tableau" sheetId="4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5" l="1"/>
  <c r="J16" i="5"/>
  <c r="I16" i="5"/>
  <c r="H16" i="5"/>
  <c r="G16" i="5"/>
  <c r="F16" i="5"/>
  <c r="E16" i="5"/>
  <c r="D16" i="5"/>
  <c r="C16" i="5"/>
  <c r="K15" i="5"/>
  <c r="J15" i="5"/>
  <c r="I15" i="5"/>
  <c r="H15" i="5"/>
  <c r="G15" i="5"/>
  <c r="F15" i="5"/>
  <c r="E15" i="5"/>
  <c r="D15" i="5"/>
  <c r="C15" i="5"/>
  <c r="K14" i="5"/>
  <c r="J14" i="5"/>
  <c r="I14" i="5"/>
  <c r="H14" i="5"/>
  <c r="G14" i="5"/>
  <c r="F14" i="5"/>
  <c r="E14" i="5"/>
  <c r="D14" i="5"/>
  <c r="C14" i="5"/>
  <c r="K13" i="5"/>
  <c r="J13" i="5"/>
  <c r="I13" i="5"/>
  <c r="H13" i="5"/>
  <c r="G13" i="5"/>
  <c r="F13" i="5"/>
  <c r="E13" i="5"/>
  <c r="D13" i="5"/>
  <c r="C13" i="5"/>
  <c r="L12" i="5"/>
  <c r="K12" i="5"/>
  <c r="J12" i="5"/>
  <c r="I12" i="5"/>
  <c r="H12" i="5"/>
  <c r="G12" i="5"/>
  <c r="F12" i="5"/>
  <c r="E12" i="5"/>
  <c r="D12" i="5"/>
  <c r="C12" i="5"/>
  <c r="L8" i="5"/>
  <c r="L16" i="5" s="1"/>
  <c r="L7" i="5"/>
  <c r="L15" i="5" s="1"/>
  <c r="L6" i="5"/>
  <c r="L14" i="5" s="1"/>
  <c r="L5" i="5"/>
  <c r="L13" i="5" s="1"/>
  <c r="L4" i="5"/>
  <c r="C15" i="1" l="1"/>
  <c r="B15" i="1"/>
  <c r="B23" i="4" l="1"/>
</calcChain>
</file>

<file path=xl/sharedStrings.xml><?xml version="1.0" encoding="utf-8"?>
<sst xmlns="http://schemas.openxmlformats.org/spreadsheetml/2006/main" count="103" uniqueCount="78">
  <si>
    <t>2015</t>
  </si>
  <si>
    <t>2016</t>
  </si>
  <si>
    <t>2017</t>
  </si>
  <si>
    <t>2018</t>
  </si>
  <si>
    <t>2019</t>
  </si>
  <si>
    <t>Niveau</t>
  </si>
  <si>
    <t>Bas-Rhin</t>
  </si>
  <si>
    <t>Haut-Rhin</t>
  </si>
  <si>
    <t>1er cycle</t>
  </si>
  <si>
    <t>2d cycle pro</t>
  </si>
  <si>
    <t>2d cycle GT</t>
  </si>
  <si>
    <t>Post-bac</t>
  </si>
  <si>
    <t>Ensemble</t>
  </si>
  <si>
    <t>Répartition des effectifs d’élèves par cycle et par département</t>
  </si>
  <si>
    <t>Public</t>
  </si>
  <si>
    <t>Privé sous contrat</t>
  </si>
  <si>
    <t>%</t>
  </si>
  <si>
    <t>6e</t>
  </si>
  <si>
    <t>5e</t>
  </si>
  <si>
    <t>4e</t>
  </si>
  <si>
    <t>3e</t>
  </si>
  <si>
    <t xml:space="preserve">Total 6e à 3e </t>
  </si>
  <si>
    <t>Segpa</t>
  </si>
  <si>
    <t xml:space="preserve">Total premier cycle </t>
  </si>
  <si>
    <t>3e Prépa-Métiers</t>
  </si>
  <si>
    <t>CAP 1e année</t>
  </si>
  <si>
    <t>CAP 2e année</t>
  </si>
  <si>
    <t>CAP 1 an</t>
  </si>
  <si>
    <t>Total CAP</t>
  </si>
  <si>
    <t xml:space="preserve">2de pro </t>
  </si>
  <si>
    <t>Total bac pro/BMA (1)</t>
  </si>
  <si>
    <t>Total second cycle pro</t>
  </si>
  <si>
    <t>2de GT</t>
  </si>
  <si>
    <t>1re G</t>
  </si>
  <si>
    <t>1re T</t>
  </si>
  <si>
    <t>Total 1res G/T</t>
  </si>
  <si>
    <t>Terminale G</t>
  </si>
  <si>
    <t>Terminale T</t>
  </si>
  <si>
    <t>Total terminale G/T</t>
  </si>
  <si>
    <t>Total second cycle GT</t>
  </si>
  <si>
    <t>Total second degré</t>
  </si>
  <si>
    <t>CPGE 1re année</t>
  </si>
  <si>
    <t>CPGE 2e année</t>
  </si>
  <si>
    <t>Total CPGE</t>
  </si>
  <si>
    <t>Mise à niveau BTS</t>
  </si>
  <si>
    <t>1re année BTS 2 ans</t>
  </si>
  <si>
    <t xml:space="preserve">2e année BTS 2 ans </t>
  </si>
  <si>
    <t>1re année BTS 3 ans (3)</t>
  </si>
  <si>
    <t>2e année BTS 3 ans (4)</t>
  </si>
  <si>
    <t>3e année BTS 3 ans (5)</t>
  </si>
  <si>
    <t>Total BTS</t>
  </si>
  <si>
    <t>DCG</t>
  </si>
  <si>
    <t>Autres formations (6)</t>
  </si>
  <si>
    <t>Total post-bac</t>
  </si>
  <si>
    <t xml:space="preserve">Effectifs  </t>
  </si>
  <si>
    <t>effectifs</t>
  </si>
  <si>
    <t>1re pro</t>
  </si>
  <si>
    <t>Terminale pro</t>
  </si>
  <si>
    <t>Total BMA(1)</t>
  </si>
  <si>
    <t>CPES 1re année</t>
  </si>
  <si>
    <t>CPES 2e année</t>
  </si>
  <si>
    <t>CPES 3e année</t>
  </si>
  <si>
    <t xml:space="preserve">Sont pris en compte les élèves sous statut scolaire suivant une formation du second degré, y compris post-bac, </t>
  </si>
  <si>
    <t xml:space="preserve"> dans un établissement public ou privé sous contrat sous tutelle du ministère de l’éducation nationale, de la jeunesse. Les élèves inscrits dans un</t>
  </si>
  <si>
    <t xml:space="preserve">établissement du second degré relevant d’autres ministères sont donc exclus, ainsi que les élèves qui suivent une formation par alternance (apprentissage) </t>
  </si>
  <si>
    <t>et les élèves inscrits dans des formations complémentaires d’initiatives locales (FCIL).</t>
  </si>
  <si>
    <t>2d cycle PRO</t>
  </si>
  <si>
    <t>Post-Bac</t>
  </si>
  <si>
    <t>Graphique 1 -Répartition des effectifs d’élèves par cycle et par département</t>
  </si>
  <si>
    <t>Tableau 1 -Évolution des effectifs d'élèves par secteur et par niveau de formation (second degré et post-bac)</t>
  </si>
  <si>
    <t>Champ : effectifs sous statut scolaire (public et privé sous contrat) y.c. EREA</t>
  </si>
  <si>
    <t>Champ : effectifs sous statut scolaire (public et privé sous contrat) hors EREA</t>
  </si>
  <si>
    <t>2024</t>
  </si>
  <si>
    <t>2025</t>
  </si>
  <si>
    <t>Variation/2023</t>
  </si>
  <si>
    <t>CS et formations  niveau IV et V</t>
  </si>
  <si>
    <t>Prépa 2de</t>
  </si>
  <si>
    <t>Graphique 2 - Évolution des effectifs par cycle (base 100 en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</si>
</sst>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164" fontId="0" fillId="0" borderId="1" xfId="0" applyNumberFormat="1" applyBorder="1"/>
    <xf numFmtId="164" fontId="0" fillId="0" borderId="1" xfId="0" applyNumberFormat="1" applyFill="1" applyBorder="1"/>
    <xf numFmtId="0" fontId="3" fillId="0" borderId="0" xfId="0" applyFont="1"/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3" fontId="0" fillId="0" borderId="2" xfId="0" applyNumberFormat="1" applyBorder="1"/>
    <xf numFmtId="0" fontId="0" fillId="3" borderId="0" xfId="0" applyFill="1"/>
    <xf numFmtId="3" fontId="0" fillId="3" borderId="3" xfId="0" applyNumberFormat="1" applyFill="1" applyBorder="1"/>
    <xf numFmtId="3" fontId="0" fillId="0" borderId="3" xfId="0" applyNumberFormat="1" applyBorder="1"/>
    <xf numFmtId="0" fontId="1" fillId="4" borderId="0" xfId="0" applyFont="1" applyFill="1"/>
    <xf numFmtId="3" fontId="1" fillId="4" borderId="4" xfId="0" applyNumberFormat="1" applyFont="1" applyFill="1" applyBorder="1"/>
    <xf numFmtId="0" fontId="2" fillId="0" borderId="0" xfId="0" applyFont="1"/>
    <xf numFmtId="0" fontId="0" fillId="2" borderId="0" xfId="0" applyFill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0" fillId="2" borderId="0" xfId="0" applyFill="1"/>
    <xf numFmtId="3" fontId="0" fillId="2" borderId="0" xfId="0" applyNumberFormat="1" applyFill="1"/>
    <xf numFmtId="165" fontId="0" fillId="2" borderId="0" xfId="0" applyNumberFormat="1" applyFill="1"/>
    <xf numFmtId="165" fontId="0" fillId="0" borderId="0" xfId="0" applyNumberFormat="1" applyFill="1"/>
    <xf numFmtId="0" fontId="3" fillId="2" borderId="0" xfId="0" applyFont="1" applyFill="1"/>
    <xf numFmtId="3" fontId="3" fillId="2" borderId="0" xfId="0" applyNumberFormat="1" applyFont="1" applyFill="1"/>
    <xf numFmtId="165" fontId="2" fillId="2" borderId="0" xfId="0" applyNumberFormat="1" applyFont="1" applyFill="1"/>
    <xf numFmtId="3" fontId="2" fillId="2" borderId="0" xfId="0" applyNumberFormat="1" applyFont="1" applyFill="1"/>
    <xf numFmtId="0" fontId="2" fillId="2" borderId="0" xfId="0" applyFont="1" applyFill="1"/>
    <xf numFmtId="0" fontId="4" fillId="5" borderId="0" xfId="0" applyFont="1" applyFill="1"/>
    <xf numFmtId="3" fontId="4" fillId="5" borderId="0" xfId="0" applyNumberFormat="1" applyFont="1" applyFill="1"/>
    <xf numFmtId="165" fontId="4" fillId="5" borderId="0" xfId="0" applyNumberFormat="1" applyFont="1" applyFill="1"/>
    <xf numFmtId="3" fontId="0" fillId="5" borderId="0" xfId="0" applyNumberFormat="1" applyFill="1"/>
    <xf numFmtId="0" fontId="2" fillId="5" borderId="0" xfId="0" applyFont="1" applyFill="1"/>
    <xf numFmtId="3" fontId="2" fillId="5" borderId="0" xfId="0" applyNumberFormat="1" applyFont="1" applyFill="1"/>
    <xf numFmtId="165" fontId="5" fillId="5" borderId="0" xfId="0" applyNumberFormat="1" applyFont="1" applyFill="1"/>
    <xf numFmtId="49" fontId="0" fillId="0" borderId="1" xfId="0" applyNumberFormat="1" applyBorder="1"/>
    <xf numFmtId="49" fontId="0" fillId="0" borderId="1" xfId="0" applyNumberFormat="1" applyFill="1" applyBorder="1"/>
    <xf numFmtId="0" fontId="6" fillId="0" borderId="0" xfId="0" applyFont="1"/>
    <xf numFmtId="3" fontId="2" fillId="0" borderId="0" xfId="0" applyNumberFormat="1" applyFont="1" applyFill="1"/>
    <xf numFmtId="0" fontId="0" fillId="0" borderId="0" xfId="0" applyFont="1" applyFill="1"/>
    <xf numFmtId="3" fontId="0" fillId="0" borderId="0" xfId="0" applyNumberFormat="1" applyFont="1" applyFill="1"/>
    <xf numFmtId="165" fontId="0" fillId="0" borderId="0" xfId="0" applyNumberFormat="1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'graphique 1'!$A$11</c:f>
              <c:strCache>
                <c:ptCount val="1"/>
                <c:pt idx="0">
                  <c:v>1er cycle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1'!$B$10:$C$10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'graphique 1'!$B$11:$C$11</c:f>
              <c:numCache>
                <c:formatCode>#,##0</c:formatCode>
                <c:ptCount val="2"/>
                <c:pt idx="0">
                  <c:v>53897</c:v>
                </c:pt>
                <c:pt idx="1">
                  <c:v>36877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B-4217-808D-ABF51D28EA39}"/>
            </c:ext>
          </c:extLst>
        </c:ser>
        <c:ser>
          <c:idx val="1"/>
          <c:order val="1"/>
          <c:tx>
            <c:strRef>
              <c:f>'graphique 1'!$A$12</c:f>
              <c:strCache>
                <c:ptCount val="1"/>
                <c:pt idx="0">
                  <c:v>2d cycle pro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1'!$B$10:$C$10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'graphique 1'!$B$12:$C$12</c:f>
              <c:numCache>
                <c:formatCode>#,##0</c:formatCode>
                <c:ptCount val="2"/>
                <c:pt idx="0">
                  <c:v>10041</c:v>
                </c:pt>
                <c:pt idx="1">
                  <c:v>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B-4217-808D-ABF51D28EA39}"/>
            </c:ext>
          </c:extLst>
        </c:ser>
        <c:ser>
          <c:idx val="2"/>
          <c:order val="2"/>
          <c:tx>
            <c:strRef>
              <c:f>'graphique 1'!$A$13</c:f>
              <c:strCache>
                <c:ptCount val="1"/>
                <c:pt idx="0">
                  <c:v>2d cycle 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1'!$B$10:$C$10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'graphique 1'!$B$13:$C$13</c:f>
              <c:numCache>
                <c:formatCode>#,##0</c:formatCode>
                <c:ptCount val="2"/>
                <c:pt idx="0">
                  <c:v>26233</c:v>
                </c:pt>
                <c:pt idx="1">
                  <c:v>16714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1B-4217-808D-ABF51D28EA39}"/>
            </c:ext>
          </c:extLst>
        </c:ser>
        <c:ser>
          <c:idx val="3"/>
          <c:order val="3"/>
          <c:tx>
            <c:strRef>
              <c:f>'graphique 1'!$A$14</c:f>
              <c:strCache>
                <c:ptCount val="1"/>
                <c:pt idx="0">
                  <c:v>Post-bac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1'!$B$10:$C$10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'graphique 1'!$B$14:$C$14</c:f>
              <c:numCache>
                <c:formatCode>#,##0</c:formatCode>
                <c:ptCount val="2"/>
                <c:pt idx="0">
                  <c:v>5674</c:v>
                </c:pt>
                <c:pt idx="1">
                  <c:v>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1B-4217-808D-ABF51D28EA3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40149088"/>
        <c:axId val="1740151584"/>
      </c:barChart>
      <c:catAx>
        <c:axId val="17401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0151584"/>
        <c:crosses val="autoZero"/>
        <c:auto val="1"/>
        <c:lblAlgn val="ctr"/>
        <c:lblOffset val="100"/>
        <c:noMultiLvlLbl val="0"/>
      </c:catAx>
      <c:valAx>
        <c:axId val="1740151584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014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52433428202008E-2"/>
          <c:y val="5.8201058201058198E-2"/>
          <c:w val="0.9136361692433197"/>
          <c:h val="0.62318501853934927"/>
        </c:manualLayout>
      </c:layout>
      <c:lineChart>
        <c:grouping val="standard"/>
        <c:varyColors val="0"/>
        <c:ser>
          <c:idx val="0"/>
          <c:order val="0"/>
          <c:tx>
            <c:strRef>
              <c:f>'graphique 2'!$A$12</c:f>
              <c:strCache>
                <c:ptCount val="1"/>
                <c:pt idx="0">
                  <c:v>1er cycle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'graphique 2'!$B$11:$L$11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'graphique 2'!$B$12:$L$12</c:f>
              <c:numCache>
                <c:formatCode>0.0</c:formatCode>
                <c:ptCount val="11"/>
                <c:pt idx="0">
                  <c:v>100</c:v>
                </c:pt>
                <c:pt idx="1">
                  <c:v>99.740696933854977</c:v>
                </c:pt>
                <c:pt idx="2">
                  <c:v>101.20325721044492</c:v>
                </c:pt>
                <c:pt idx="3">
                  <c:v>102.02665817487035</c:v>
                </c:pt>
                <c:pt idx="4">
                  <c:v>103.24242562096259</c:v>
                </c:pt>
                <c:pt idx="5">
                  <c:v>103.1457556182331</c:v>
                </c:pt>
                <c:pt idx="6">
                  <c:v>103.21399326721863</c:v>
                </c:pt>
                <c:pt idx="7">
                  <c:v>103.66663633882267</c:v>
                </c:pt>
                <c:pt idx="8">
                  <c:v>103.3311345646438</c:v>
                </c:pt>
                <c:pt idx="9">
                  <c:v>103.16054044217996</c:v>
                </c:pt>
                <c:pt idx="10">
                  <c:v>102.90464925848421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4-4E1A-8C9B-6240724180F6}"/>
            </c:ext>
          </c:extLst>
        </c:ser>
        <c:ser>
          <c:idx val="1"/>
          <c:order val="1"/>
          <c:tx>
            <c:strRef>
              <c:f>'graphique 2'!$A$13</c:f>
              <c:strCache>
                <c:ptCount val="1"/>
                <c:pt idx="0">
                  <c:v>2d cycle GT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'graphique 2'!$B$11:$L$11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'graphique 2'!$B$13:$L$13</c:f>
              <c:numCache>
                <c:formatCode>0.0</c:formatCode>
                <c:ptCount val="11"/>
                <c:pt idx="0">
                  <c:v>100</c:v>
                </c:pt>
                <c:pt idx="1">
                  <c:v>101.58323852863103</c:v>
                </c:pt>
                <c:pt idx="2">
                  <c:v>102.03593098217671</c:v>
                </c:pt>
                <c:pt idx="3">
                  <c:v>101.00492984452029</c:v>
                </c:pt>
                <c:pt idx="4">
                  <c:v>100.24649222601441</c:v>
                </c:pt>
                <c:pt idx="5">
                  <c:v>101.00255972696246</c:v>
                </c:pt>
                <c:pt idx="6">
                  <c:v>102.24450132726584</c:v>
                </c:pt>
                <c:pt idx="7">
                  <c:v>102.72800530906332</c:v>
                </c:pt>
                <c:pt idx="8">
                  <c:v>102.52417519908987</c:v>
                </c:pt>
                <c:pt idx="9">
                  <c:v>101.78943875616231</c:v>
                </c:pt>
                <c:pt idx="10">
                  <c:v>102.39381873340918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4-4E1A-8C9B-6240724180F6}"/>
            </c:ext>
          </c:extLst>
        </c:ser>
        <c:ser>
          <c:idx val="2"/>
          <c:order val="2"/>
          <c:tx>
            <c:strRef>
              <c:f>'graphique 2'!$A$14</c:f>
              <c:strCache>
                <c:ptCount val="1"/>
                <c:pt idx="0">
                  <c:v>2d cycle PRO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'graphique 2'!$B$11:$L$11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'graphique 2'!$B$14:$L$14</c:f>
              <c:numCache>
                <c:formatCode>0.0</c:formatCode>
                <c:ptCount val="11"/>
                <c:pt idx="0">
                  <c:v>100</c:v>
                </c:pt>
                <c:pt idx="1">
                  <c:v>99.244223709781906</c:v>
                </c:pt>
                <c:pt idx="2">
                  <c:v>98.153746491038646</c:v>
                </c:pt>
                <c:pt idx="3">
                  <c:v>96.388469013172099</c:v>
                </c:pt>
                <c:pt idx="4">
                  <c:v>96.091556899157851</c:v>
                </c:pt>
                <c:pt idx="5">
                  <c:v>96.831137983156992</c:v>
                </c:pt>
                <c:pt idx="6">
                  <c:v>94.693370762254375</c:v>
                </c:pt>
                <c:pt idx="7">
                  <c:v>92.625782768300581</c:v>
                </c:pt>
                <c:pt idx="8">
                  <c:v>94.142733750809754</c:v>
                </c:pt>
                <c:pt idx="9">
                  <c:v>96.123947311595771</c:v>
                </c:pt>
                <c:pt idx="10">
                  <c:v>98.121356078600726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C4-4E1A-8C9B-6240724180F6}"/>
            </c:ext>
          </c:extLst>
        </c:ser>
        <c:ser>
          <c:idx val="3"/>
          <c:order val="3"/>
          <c:tx>
            <c:strRef>
              <c:f>'graphique 2'!$A$15</c:f>
              <c:strCache>
                <c:ptCount val="1"/>
                <c:pt idx="0">
                  <c:v>Post-Bac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'graphique 2'!$B$11:$L$11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'graphique 2'!$B$15:$L$15</c:f>
              <c:numCache>
                <c:formatCode>0.0</c:formatCode>
                <c:ptCount val="11"/>
                <c:pt idx="0">
                  <c:v>100</c:v>
                </c:pt>
                <c:pt idx="1">
                  <c:v>100.54945054945054</c:v>
                </c:pt>
                <c:pt idx="2">
                  <c:v>101.03917821309125</c:v>
                </c:pt>
                <c:pt idx="3">
                  <c:v>101.91113234591495</c:v>
                </c:pt>
                <c:pt idx="4">
                  <c:v>101.18251313903488</c:v>
                </c:pt>
                <c:pt idx="5">
                  <c:v>101.05112279025323</c:v>
                </c:pt>
                <c:pt idx="6">
                  <c:v>98.817486860965118</c:v>
                </c:pt>
                <c:pt idx="7">
                  <c:v>91.029622551361683</c:v>
                </c:pt>
                <c:pt idx="8">
                  <c:v>89.249880554228383</c:v>
                </c:pt>
                <c:pt idx="9">
                  <c:v>90.384615384615387</c:v>
                </c:pt>
                <c:pt idx="10">
                  <c:v>90.15766841853798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C4-4E1A-8C9B-6240724180F6}"/>
            </c:ext>
          </c:extLst>
        </c:ser>
        <c:ser>
          <c:idx val="4"/>
          <c:order val="4"/>
          <c:tx>
            <c:strRef>
              <c:f>'graphique 2'!$A$16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'graphique 2'!$B$11:$L$11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'graphique 2'!$B$16:$L$16</c:f>
              <c:numCache>
                <c:formatCode>0.0</c:formatCode>
                <c:ptCount val="11"/>
                <c:pt idx="0">
                  <c:v>100</c:v>
                </c:pt>
                <c:pt idx="1">
                  <c:v>100.22035970856473</c:v>
                </c:pt>
                <c:pt idx="2">
                  <c:v>101.05849085443521</c:v>
                </c:pt>
                <c:pt idx="3">
                  <c:v>101.08078157639986</c:v>
                </c:pt>
                <c:pt idx="4">
                  <c:v>101.48392520507463</c:v>
                </c:pt>
                <c:pt idx="5">
                  <c:v>101.71320120242524</c:v>
                </c:pt>
                <c:pt idx="6">
                  <c:v>101.71383808019566</c:v>
                </c:pt>
                <c:pt idx="7">
                  <c:v>101.43807000560452</c:v>
                </c:pt>
                <c:pt idx="8">
                  <c:v>101.27948744077038</c:v>
                </c:pt>
                <c:pt idx="9">
                  <c:v>101.2807611963112</c:v>
                </c:pt>
                <c:pt idx="10">
                  <c:v>101.52341162684057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C4-4E1A-8C9B-6240724180F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65518544"/>
        <c:axId val="1565520624"/>
      </c:lineChart>
      <c:catAx>
        <c:axId val="156551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5520624"/>
        <c:crosses val="autoZero"/>
        <c:auto val="1"/>
        <c:lblAlgn val="ctr"/>
        <c:lblOffset val="100"/>
        <c:noMultiLvlLbl val="0"/>
      </c:catAx>
      <c:valAx>
        <c:axId val="1565520624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5518544"/>
        <c:crosses val="autoZero"/>
        <c:crossBetween val="midCat"/>
        <c:majorUnit val="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</xdr:colOff>
      <xdr:row>18</xdr:row>
      <xdr:rowOff>52387</xdr:rowOff>
    </xdr:from>
    <xdr:to>
      <xdr:col>5</xdr:col>
      <xdr:colOff>314325</xdr:colOff>
      <xdr:row>32</xdr:row>
      <xdr:rowOff>128587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512B182-5F83-48A4-8352-F0F05A733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438149</xdr:colOff>
      <xdr:row>18</xdr:row>
      <xdr:rowOff>19050</xdr:rowOff>
    </xdr:from>
    <xdr:to>
      <xdr:col>6</xdr:col>
      <xdr:colOff>447675</xdr:colOff>
      <xdr:row>30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C1853A9-046B-48F4-8B87-B4AB064C7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cle\Documents\Mes%20Documents\DOSSIER%20CONSTAT%20DE%20RENTREE\2ND%20DEGRE\CONSTAT%202023-2024\FICHIERS\Les%20effectifs%20d'&#233;l&#232;ves%20du%20second%20degr&#233;%20-%20R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cle\Documents\Mes%20Documents\DOSSIER%20CONSTAT%20DE%20RENTREE\2ND%20DEGRE\CONSTAT%202024-2025\FICHIERS\graphique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igwald\Desktop\graphiqu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o+chiffres clé"/>
      <sheetName val="Graphique 1"/>
      <sheetName val="Graphique 2"/>
      <sheetName val="tableau 1"/>
    </sheetNames>
    <sheetDataSet>
      <sheetData sheetId="0"/>
      <sheetData sheetId="1">
        <row r="6">
          <cell r="C6" t="str">
            <v>Bas-Rhin</v>
          </cell>
          <cell r="D6" t="str">
            <v>Haut-Rhin</v>
          </cell>
        </row>
        <row r="7">
          <cell r="B7" t="str">
            <v>1er cycle</v>
          </cell>
          <cell r="C7">
            <v>53995</v>
          </cell>
          <cell r="D7">
            <v>36917</v>
          </cell>
        </row>
        <row r="8">
          <cell r="B8" t="str">
            <v>2d cycle pro</v>
          </cell>
          <cell r="C8">
            <v>9744</v>
          </cell>
          <cell r="D8">
            <v>7811</v>
          </cell>
        </row>
        <row r="9">
          <cell r="B9" t="str">
            <v>2d cycle GT</v>
          </cell>
          <cell r="C9">
            <v>26323</v>
          </cell>
          <cell r="D9">
            <v>16934</v>
          </cell>
        </row>
        <row r="10">
          <cell r="B10" t="str">
            <v>Post-bac</v>
          </cell>
          <cell r="C10">
            <v>5629</v>
          </cell>
          <cell r="D10">
            <v>1843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 2"/>
    </sheetNames>
    <sheetDataSet>
      <sheetData sheetId="0">
        <row r="11">
          <cell r="B11" t="str">
            <v>2015</v>
          </cell>
          <cell r="C11" t="str">
            <v>2016</v>
          </cell>
          <cell r="D11" t="str">
            <v>2017</v>
          </cell>
          <cell r="E11" t="str">
            <v>2018</v>
          </cell>
          <cell r="F11" t="str">
            <v>2019</v>
          </cell>
          <cell r="G11">
            <v>2020</v>
          </cell>
          <cell r="H11">
            <v>2021</v>
          </cell>
          <cell r="I11">
            <v>2022</v>
          </cell>
          <cell r="J11">
            <v>2023</v>
          </cell>
          <cell r="K11" t="str">
            <v>2024</v>
          </cell>
          <cell r="L11" t="str">
            <v>2025</v>
          </cell>
        </row>
        <row r="12">
          <cell r="A12" t="str">
            <v>1er cycle</v>
          </cell>
          <cell r="B12">
            <v>100</v>
          </cell>
          <cell r="C12">
            <v>99.740696933854977</v>
          </cell>
          <cell r="D12">
            <v>101.20325721044492</v>
          </cell>
          <cell r="E12">
            <v>102.02665817487035</v>
          </cell>
          <cell r="F12">
            <v>103.24242562096259</v>
          </cell>
          <cell r="G12">
            <v>103.1457556182331</v>
          </cell>
          <cell r="H12">
            <v>103.21399326721863</v>
          </cell>
          <cell r="I12">
            <v>103.66663633882267</v>
          </cell>
          <cell r="J12">
            <v>103.3311345646438</v>
          </cell>
          <cell r="K12">
            <v>103.16054044217996</v>
          </cell>
          <cell r="L12">
            <v>102.90464925848421</v>
          </cell>
        </row>
        <row r="13">
          <cell r="A13" t="str">
            <v>2d cycle GT</v>
          </cell>
          <cell r="B13">
            <v>100</v>
          </cell>
          <cell r="C13">
            <v>101.58323852863103</v>
          </cell>
          <cell r="D13">
            <v>102.03593098217671</v>
          </cell>
          <cell r="E13">
            <v>101.00492984452029</v>
          </cell>
          <cell r="F13">
            <v>100.24649222601441</v>
          </cell>
          <cell r="G13">
            <v>101.00255972696246</v>
          </cell>
          <cell r="H13">
            <v>102.24450132726584</v>
          </cell>
          <cell r="I13">
            <v>102.72800530906332</v>
          </cell>
          <cell r="J13">
            <v>102.52417519908987</v>
          </cell>
          <cell r="K13">
            <v>101.78943875616231</v>
          </cell>
          <cell r="L13">
            <v>102.39381873340918</v>
          </cell>
        </row>
        <row r="14">
          <cell r="A14" t="str">
            <v>2d cycle PRO</v>
          </cell>
          <cell r="B14">
            <v>100</v>
          </cell>
          <cell r="C14">
            <v>99.244223709781906</v>
          </cell>
          <cell r="D14">
            <v>98.153746491038646</v>
          </cell>
          <cell r="E14">
            <v>96.388469013172099</v>
          </cell>
          <cell r="F14">
            <v>96.091556899157851</v>
          </cell>
          <cell r="G14">
            <v>96.831137983156992</v>
          </cell>
          <cell r="H14">
            <v>94.693370762254375</v>
          </cell>
          <cell r="I14">
            <v>92.625782768300581</v>
          </cell>
          <cell r="J14">
            <v>94.142733750809754</v>
          </cell>
          <cell r="K14">
            <v>96.188728136471596</v>
          </cell>
          <cell r="L14">
            <v>98.121356078600726</v>
          </cell>
        </row>
        <row r="15">
          <cell r="A15" t="str">
            <v>Post-Bac</v>
          </cell>
          <cell r="B15">
            <v>100</v>
          </cell>
          <cell r="C15">
            <v>100.54945054945054</v>
          </cell>
          <cell r="D15">
            <v>101.03917821309125</v>
          </cell>
          <cell r="E15">
            <v>101.91113234591495</v>
          </cell>
          <cell r="F15">
            <v>101.18251313903488</v>
          </cell>
          <cell r="G15">
            <v>101.05112279025323</v>
          </cell>
          <cell r="H15">
            <v>98.817486860965118</v>
          </cell>
          <cell r="I15">
            <v>91.029622551361683</v>
          </cell>
          <cell r="J15">
            <v>89.249880554228383</v>
          </cell>
          <cell r="K15">
            <v>90.420449116101281</v>
          </cell>
          <cell r="L15">
            <v>90.15766841853798</v>
          </cell>
        </row>
        <row r="16">
          <cell r="A16" t="str">
            <v>Ensemble</v>
          </cell>
          <cell r="B16">
            <v>100</v>
          </cell>
          <cell r="C16">
            <v>100.22035970856473</v>
          </cell>
          <cell r="D16">
            <v>101.05849085443521</v>
          </cell>
          <cell r="E16">
            <v>101.08078157639986</v>
          </cell>
          <cell r="F16">
            <v>101.48392520507463</v>
          </cell>
          <cell r="G16">
            <v>101.71320120242524</v>
          </cell>
          <cell r="H16">
            <v>101.71383808019566</v>
          </cell>
          <cell r="I16">
            <v>101.43807000560452</v>
          </cell>
          <cell r="J16">
            <v>101.27948744077038</v>
          </cell>
          <cell r="K16">
            <v>101.29031436286749</v>
          </cell>
          <cell r="L16">
            <v>101.52341162684057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 2"/>
    </sheetNames>
    <sheetDataSet>
      <sheetData sheetId="0">
        <row r="11">
          <cell r="B11" t="str">
            <v>2015</v>
          </cell>
          <cell r="C11" t="str">
            <v>2016</v>
          </cell>
          <cell r="D11" t="str">
            <v>2017</v>
          </cell>
          <cell r="E11" t="str">
            <v>2018</v>
          </cell>
          <cell r="F11" t="str">
            <v>2019</v>
          </cell>
          <cell r="G11">
            <v>2020</v>
          </cell>
          <cell r="H11">
            <v>2021</v>
          </cell>
          <cell r="I11">
            <v>2022</v>
          </cell>
          <cell r="J11">
            <v>2023</v>
          </cell>
          <cell r="K11" t="str">
            <v>2024</v>
          </cell>
          <cell r="L11" t="str">
            <v>2025</v>
          </cell>
        </row>
        <row r="12">
          <cell r="A12" t="str">
            <v>1er cycle</v>
          </cell>
          <cell r="B12">
            <v>100</v>
          </cell>
          <cell r="C12">
            <v>99.740696933854977</v>
          </cell>
          <cell r="D12">
            <v>101.20325721044492</v>
          </cell>
          <cell r="E12">
            <v>102.02665817487035</v>
          </cell>
          <cell r="F12">
            <v>103.24242562096259</v>
          </cell>
          <cell r="G12">
            <v>103.1457556182331</v>
          </cell>
          <cell r="H12">
            <v>103.21399326721863</v>
          </cell>
          <cell r="I12">
            <v>103.66663633882267</v>
          </cell>
          <cell r="J12">
            <v>103.3311345646438</v>
          </cell>
          <cell r="K12">
            <v>103.16054044217996</v>
          </cell>
          <cell r="L12">
            <v>102.90464925848421</v>
          </cell>
        </row>
        <row r="13">
          <cell r="A13" t="str">
            <v>2d cycle GT</v>
          </cell>
          <cell r="B13">
            <v>100</v>
          </cell>
          <cell r="C13">
            <v>101.58323852863103</v>
          </cell>
          <cell r="D13">
            <v>102.03593098217671</v>
          </cell>
          <cell r="E13">
            <v>101.00492984452029</v>
          </cell>
          <cell r="F13">
            <v>100.24649222601441</v>
          </cell>
          <cell r="G13">
            <v>101.00255972696246</v>
          </cell>
          <cell r="H13">
            <v>102.24450132726584</v>
          </cell>
          <cell r="I13">
            <v>102.72800530906332</v>
          </cell>
          <cell r="J13">
            <v>102.52417519908987</v>
          </cell>
          <cell r="K13">
            <v>101.78943875616231</v>
          </cell>
          <cell r="L13">
            <v>102.39381873340918</v>
          </cell>
        </row>
        <row r="14">
          <cell r="A14" t="str">
            <v>2d cycle PRO</v>
          </cell>
          <cell r="B14">
            <v>100</v>
          </cell>
          <cell r="C14">
            <v>99.244223709781906</v>
          </cell>
          <cell r="D14">
            <v>98.153746491038646</v>
          </cell>
          <cell r="E14">
            <v>96.388469013172099</v>
          </cell>
          <cell r="F14">
            <v>96.091556899157851</v>
          </cell>
          <cell r="G14">
            <v>96.831137983156992</v>
          </cell>
          <cell r="H14">
            <v>94.693370762254375</v>
          </cell>
          <cell r="I14">
            <v>92.625782768300581</v>
          </cell>
          <cell r="J14">
            <v>94.142733750809754</v>
          </cell>
          <cell r="K14">
            <v>96.123947311595771</v>
          </cell>
          <cell r="L14">
            <v>98.121356078600726</v>
          </cell>
        </row>
        <row r="15">
          <cell r="A15" t="str">
            <v>Post-Bac</v>
          </cell>
          <cell r="B15">
            <v>100</v>
          </cell>
          <cell r="C15">
            <v>100.54945054945054</v>
          </cell>
          <cell r="D15">
            <v>101.03917821309125</v>
          </cell>
          <cell r="E15">
            <v>101.91113234591495</v>
          </cell>
          <cell r="F15">
            <v>101.18251313903488</v>
          </cell>
          <cell r="G15">
            <v>101.05112279025323</v>
          </cell>
          <cell r="H15">
            <v>98.817486860965118</v>
          </cell>
          <cell r="I15">
            <v>91.029622551361683</v>
          </cell>
          <cell r="J15">
            <v>89.249880554228383</v>
          </cell>
          <cell r="K15">
            <v>90.384615384615387</v>
          </cell>
          <cell r="L15">
            <v>90.15766841853798</v>
          </cell>
        </row>
        <row r="16">
          <cell r="A16" t="str">
            <v>Ensemble</v>
          </cell>
          <cell r="B16">
            <v>100</v>
          </cell>
          <cell r="C16">
            <v>100.22035970856473</v>
          </cell>
          <cell r="D16">
            <v>101.05849085443521</v>
          </cell>
          <cell r="E16">
            <v>101.08078157639986</v>
          </cell>
          <cell r="F16">
            <v>101.48392520507463</v>
          </cell>
          <cell r="G16">
            <v>101.71320120242524</v>
          </cell>
          <cell r="H16">
            <v>101.71383808019566</v>
          </cell>
          <cell r="I16">
            <v>101.43807000560452</v>
          </cell>
          <cell r="J16">
            <v>101.27948744077038</v>
          </cell>
          <cell r="K16">
            <v>101.2807611963112</v>
          </cell>
          <cell r="L16">
            <v>101.52341162684057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B623-3745-46B5-8C9F-9E81525BA9D6}">
  <dimension ref="A1:L35"/>
  <sheetViews>
    <sheetView tabSelected="1" workbookViewId="0">
      <selection activeCell="F15" sqref="F15"/>
    </sheetView>
  </sheetViews>
  <sheetFormatPr baseColWidth="10" defaultRowHeight="14.5" x14ac:dyDescent="0.35"/>
  <sheetData>
    <row r="1" spans="1:3" x14ac:dyDescent="0.35">
      <c r="A1" s="15" t="s">
        <v>13</v>
      </c>
    </row>
    <row r="5" spans="1:3" x14ac:dyDescent="0.35">
      <c r="A5" s="15" t="s">
        <v>68</v>
      </c>
    </row>
    <row r="10" spans="1:3" x14ac:dyDescent="0.35">
      <c r="A10" s="7" t="s">
        <v>5</v>
      </c>
      <c r="B10" s="8" t="s">
        <v>6</v>
      </c>
      <c r="C10" s="8" t="s">
        <v>7</v>
      </c>
    </row>
    <row r="11" spans="1:3" x14ac:dyDescent="0.35">
      <c r="A11" t="s">
        <v>8</v>
      </c>
      <c r="B11" s="9">
        <v>53897</v>
      </c>
      <c r="C11" s="9">
        <v>36877</v>
      </c>
    </row>
    <row r="12" spans="1:3" x14ac:dyDescent="0.35">
      <c r="A12" s="10" t="s">
        <v>9</v>
      </c>
      <c r="B12" s="11">
        <v>10041</v>
      </c>
      <c r="C12" s="11">
        <v>7896</v>
      </c>
    </row>
    <row r="13" spans="1:3" x14ac:dyDescent="0.35">
      <c r="A13" t="s">
        <v>10</v>
      </c>
      <c r="B13" s="12">
        <v>26233</v>
      </c>
      <c r="C13" s="12">
        <v>16714</v>
      </c>
    </row>
    <row r="14" spans="1:3" x14ac:dyDescent="0.35">
      <c r="A14" s="10" t="s">
        <v>11</v>
      </c>
      <c r="B14" s="11">
        <v>5674</v>
      </c>
      <c r="C14" s="11">
        <v>1893</v>
      </c>
    </row>
    <row r="15" spans="1:3" x14ac:dyDescent="0.35">
      <c r="A15" s="13" t="s">
        <v>12</v>
      </c>
      <c r="B15" s="14">
        <f>SUM(B11:B14)</f>
        <v>95845</v>
      </c>
      <c r="C15" s="14">
        <f>SUM(C11:C14)</f>
        <v>63380</v>
      </c>
    </row>
    <row r="21" spans="12:12" x14ac:dyDescent="0.35">
      <c r="L21" s="37"/>
    </row>
    <row r="22" spans="12:12" x14ac:dyDescent="0.35">
      <c r="L22" s="37"/>
    </row>
    <row r="35" spans="1:1" x14ac:dyDescent="0.35">
      <c r="A35" t="s">
        <v>70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9728-70E4-42C6-B974-BFFCE41B63F9}">
  <dimension ref="A1:N33"/>
  <sheetViews>
    <sheetView workbookViewId="0"/>
  </sheetViews>
  <sheetFormatPr baseColWidth="10" defaultRowHeight="14.5" x14ac:dyDescent="0.35"/>
  <cols>
    <col min="14" max="14" width="10.90625" style="3"/>
  </cols>
  <sheetData>
    <row r="1" spans="1:12" x14ac:dyDescent="0.35">
      <c r="A1" s="6" t="s">
        <v>77</v>
      </c>
    </row>
    <row r="3" spans="1:12" x14ac:dyDescent="0.35">
      <c r="A3" s="1"/>
      <c r="B3" s="35" t="s">
        <v>0</v>
      </c>
      <c r="C3" s="35" t="s">
        <v>1</v>
      </c>
      <c r="D3" s="35" t="s">
        <v>2</v>
      </c>
      <c r="E3" s="35" t="s">
        <v>3</v>
      </c>
      <c r="F3" s="35" t="s">
        <v>4</v>
      </c>
      <c r="G3" s="35">
        <v>2020</v>
      </c>
      <c r="H3" s="35">
        <v>2021</v>
      </c>
      <c r="I3" s="35">
        <v>2022</v>
      </c>
      <c r="J3" s="36">
        <v>2023</v>
      </c>
      <c r="K3" s="36" t="s">
        <v>72</v>
      </c>
      <c r="L3" s="36" t="s">
        <v>73</v>
      </c>
    </row>
    <row r="4" spans="1:12" x14ac:dyDescent="0.35">
      <c r="A4" s="1" t="s">
        <v>8</v>
      </c>
      <c r="B4" s="1">
        <v>87928</v>
      </c>
      <c r="C4" s="1">
        <v>87700</v>
      </c>
      <c r="D4" s="1">
        <v>88986</v>
      </c>
      <c r="E4" s="1">
        <v>89710</v>
      </c>
      <c r="F4" s="1">
        <v>90779</v>
      </c>
      <c r="G4" s="1">
        <v>90694</v>
      </c>
      <c r="H4" s="1">
        <v>90754</v>
      </c>
      <c r="I4" s="1">
        <v>91152</v>
      </c>
      <c r="J4" s="2">
        <v>90857</v>
      </c>
      <c r="K4" s="2">
        <v>90707</v>
      </c>
      <c r="L4" s="2">
        <f>77582+14122-1222</f>
        <v>90482</v>
      </c>
    </row>
    <row r="5" spans="1:12" x14ac:dyDescent="0.35">
      <c r="A5" s="1" t="s">
        <v>10</v>
      </c>
      <c r="B5" s="1">
        <v>42192</v>
      </c>
      <c r="C5" s="1">
        <v>42860</v>
      </c>
      <c r="D5" s="1">
        <v>43051</v>
      </c>
      <c r="E5" s="1">
        <v>42616</v>
      </c>
      <c r="F5" s="1">
        <v>42296</v>
      </c>
      <c r="G5" s="1">
        <v>42615</v>
      </c>
      <c r="H5" s="1">
        <v>43139</v>
      </c>
      <c r="I5" s="1">
        <v>43343</v>
      </c>
      <c r="J5" s="2">
        <v>43257</v>
      </c>
      <c r="K5" s="2">
        <v>42947</v>
      </c>
      <c r="L5" s="2">
        <f>36256+6946</f>
        <v>43202</v>
      </c>
    </row>
    <row r="6" spans="1:12" x14ac:dyDescent="0.35">
      <c r="A6" s="1" t="s">
        <v>66</v>
      </c>
      <c r="B6" s="1">
        <v>18524</v>
      </c>
      <c r="C6" s="1">
        <v>18384</v>
      </c>
      <c r="D6" s="1">
        <v>18182</v>
      </c>
      <c r="E6" s="1">
        <v>17855</v>
      </c>
      <c r="F6" s="1">
        <v>17800</v>
      </c>
      <c r="G6" s="1">
        <v>17937</v>
      </c>
      <c r="H6" s="1">
        <v>17541</v>
      </c>
      <c r="I6" s="1">
        <v>17158</v>
      </c>
      <c r="J6" s="2">
        <v>17439</v>
      </c>
      <c r="K6" s="2">
        <v>17806</v>
      </c>
      <c r="L6" s="2">
        <f>1766+15188+1222</f>
        <v>18176</v>
      </c>
    </row>
    <row r="7" spans="1:12" x14ac:dyDescent="0.35">
      <c r="A7" s="1" t="s">
        <v>67</v>
      </c>
      <c r="B7" s="1">
        <v>8372</v>
      </c>
      <c r="C7" s="1">
        <v>8418</v>
      </c>
      <c r="D7" s="1">
        <v>8459</v>
      </c>
      <c r="E7" s="1">
        <v>8532</v>
      </c>
      <c r="F7" s="1">
        <v>8471</v>
      </c>
      <c r="G7" s="1">
        <v>8460</v>
      </c>
      <c r="H7" s="1">
        <v>8273</v>
      </c>
      <c r="I7" s="1">
        <v>7621</v>
      </c>
      <c r="J7" s="2">
        <v>7472</v>
      </c>
      <c r="K7" s="2">
        <v>7567</v>
      </c>
      <c r="L7" s="2">
        <f>834+6714</f>
        <v>7548</v>
      </c>
    </row>
    <row r="8" spans="1:12" x14ac:dyDescent="0.35">
      <c r="A8" s="1" t="s">
        <v>12</v>
      </c>
      <c r="B8" s="2">
        <v>157016</v>
      </c>
      <c r="C8" s="2">
        <v>157362</v>
      </c>
      <c r="D8" s="2">
        <v>158678</v>
      </c>
      <c r="E8" s="2">
        <v>158713</v>
      </c>
      <c r="F8" s="2">
        <v>159346</v>
      </c>
      <c r="G8" s="2">
        <v>159706</v>
      </c>
      <c r="H8" s="2">
        <v>159707</v>
      </c>
      <c r="I8" s="2">
        <v>159274</v>
      </c>
      <c r="J8" s="2">
        <v>159025</v>
      </c>
      <c r="K8" s="2">
        <v>159027</v>
      </c>
      <c r="L8" s="2">
        <f>135740+23668</f>
        <v>159408</v>
      </c>
    </row>
    <row r="9" spans="1:12" x14ac:dyDescent="0.35">
      <c r="J9" s="3"/>
      <c r="K9" s="44"/>
      <c r="L9" s="3"/>
    </row>
    <row r="10" spans="1:12" x14ac:dyDescent="0.35">
      <c r="J10" s="3"/>
      <c r="K10" s="3"/>
      <c r="L10" s="3"/>
    </row>
    <row r="11" spans="1:12" x14ac:dyDescent="0.35">
      <c r="A11" s="1"/>
      <c r="B11" s="35" t="s">
        <v>0</v>
      </c>
      <c r="C11" s="35" t="s">
        <v>1</v>
      </c>
      <c r="D11" s="35" t="s">
        <v>2</v>
      </c>
      <c r="E11" s="35" t="s">
        <v>3</v>
      </c>
      <c r="F11" s="35" t="s">
        <v>4</v>
      </c>
      <c r="G11" s="35">
        <v>2020</v>
      </c>
      <c r="H11" s="35">
        <v>2021</v>
      </c>
      <c r="I11" s="35">
        <v>2022</v>
      </c>
      <c r="J11" s="36">
        <v>2023</v>
      </c>
      <c r="K11" s="36" t="s">
        <v>72</v>
      </c>
      <c r="L11" s="36" t="s">
        <v>73</v>
      </c>
    </row>
    <row r="12" spans="1:12" x14ac:dyDescent="0.35">
      <c r="A12" s="1" t="s">
        <v>8</v>
      </c>
      <c r="B12" s="4">
        <v>100</v>
      </c>
      <c r="C12" s="4">
        <f t="shared" ref="C12:L16" si="0">C4/$B4*100</f>
        <v>99.740696933854977</v>
      </c>
      <c r="D12" s="4">
        <f t="shared" si="0"/>
        <v>101.20325721044492</v>
      </c>
      <c r="E12" s="4">
        <f t="shared" si="0"/>
        <v>102.02665817487035</v>
      </c>
      <c r="F12" s="4">
        <f t="shared" si="0"/>
        <v>103.24242562096259</v>
      </c>
      <c r="G12" s="4">
        <f t="shared" si="0"/>
        <v>103.1457556182331</v>
      </c>
      <c r="H12" s="4">
        <f t="shared" si="0"/>
        <v>103.21399326721863</v>
      </c>
      <c r="I12" s="4">
        <f t="shared" si="0"/>
        <v>103.66663633882267</v>
      </c>
      <c r="J12" s="5">
        <f t="shared" si="0"/>
        <v>103.3311345646438</v>
      </c>
      <c r="K12" s="5">
        <f t="shared" si="0"/>
        <v>103.16054044217996</v>
      </c>
      <c r="L12" s="5">
        <f t="shared" si="0"/>
        <v>102.90464925848421</v>
      </c>
    </row>
    <row r="13" spans="1:12" x14ac:dyDescent="0.35">
      <c r="A13" s="1" t="s">
        <v>10</v>
      </c>
      <c r="B13" s="4">
        <v>100</v>
      </c>
      <c r="C13" s="4">
        <f t="shared" si="0"/>
        <v>101.58323852863103</v>
      </c>
      <c r="D13" s="4">
        <f t="shared" si="0"/>
        <v>102.03593098217671</v>
      </c>
      <c r="E13" s="4">
        <f t="shared" si="0"/>
        <v>101.00492984452029</v>
      </c>
      <c r="F13" s="4">
        <f t="shared" si="0"/>
        <v>100.24649222601441</v>
      </c>
      <c r="G13" s="4">
        <f t="shared" si="0"/>
        <v>101.00255972696246</v>
      </c>
      <c r="H13" s="4">
        <f t="shared" si="0"/>
        <v>102.24450132726584</v>
      </c>
      <c r="I13" s="4">
        <f t="shared" si="0"/>
        <v>102.72800530906332</v>
      </c>
      <c r="J13" s="5">
        <f t="shared" si="0"/>
        <v>102.52417519908987</v>
      </c>
      <c r="K13" s="5">
        <f t="shared" si="0"/>
        <v>101.78943875616231</v>
      </c>
      <c r="L13" s="5">
        <f t="shared" si="0"/>
        <v>102.39381873340918</v>
      </c>
    </row>
    <row r="14" spans="1:12" x14ac:dyDescent="0.35">
      <c r="A14" s="1" t="s">
        <v>66</v>
      </c>
      <c r="B14" s="4">
        <v>100</v>
      </c>
      <c r="C14" s="4">
        <f t="shared" si="0"/>
        <v>99.244223709781906</v>
      </c>
      <c r="D14" s="4">
        <f t="shared" si="0"/>
        <v>98.153746491038646</v>
      </c>
      <c r="E14" s="4">
        <f t="shared" si="0"/>
        <v>96.388469013172099</v>
      </c>
      <c r="F14" s="4">
        <f t="shared" si="0"/>
        <v>96.091556899157851</v>
      </c>
      <c r="G14" s="4">
        <f t="shared" si="0"/>
        <v>96.831137983156992</v>
      </c>
      <c r="H14" s="4">
        <f t="shared" si="0"/>
        <v>94.693370762254375</v>
      </c>
      <c r="I14" s="4">
        <f t="shared" si="0"/>
        <v>92.625782768300581</v>
      </c>
      <c r="J14" s="5">
        <f t="shared" si="0"/>
        <v>94.142733750809754</v>
      </c>
      <c r="K14" s="5">
        <f t="shared" si="0"/>
        <v>96.123947311595771</v>
      </c>
      <c r="L14" s="5">
        <f t="shared" si="0"/>
        <v>98.121356078600726</v>
      </c>
    </row>
    <row r="15" spans="1:12" x14ac:dyDescent="0.35">
      <c r="A15" s="1" t="s">
        <v>67</v>
      </c>
      <c r="B15" s="4">
        <v>100</v>
      </c>
      <c r="C15" s="4">
        <f t="shared" si="0"/>
        <v>100.54945054945054</v>
      </c>
      <c r="D15" s="4">
        <f t="shared" si="0"/>
        <v>101.03917821309125</v>
      </c>
      <c r="E15" s="4">
        <f t="shared" si="0"/>
        <v>101.91113234591495</v>
      </c>
      <c r="F15" s="4">
        <f t="shared" si="0"/>
        <v>101.18251313903488</v>
      </c>
      <c r="G15" s="4">
        <f t="shared" si="0"/>
        <v>101.05112279025323</v>
      </c>
      <c r="H15" s="4">
        <f t="shared" si="0"/>
        <v>98.817486860965118</v>
      </c>
      <c r="I15" s="4">
        <f t="shared" si="0"/>
        <v>91.029622551361683</v>
      </c>
      <c r="J15" s="5">
        <f t="shared" si="0"/>
        <v>89.249880554228383</v>
      </c>
      <c r="K15" s="5">
        <f t="shared" si="0"/>
        <v>90.384615384615387</v>
      </c>
      <c r="L15" s="5">
        <f t="shared" si="0"/>
        <v>90.15766841853798</v>
      </c>
    </row>
    <row r="16" spans="1:12" x14ac:dyDescent="0.35">
      <c r="A16" s="1" t="s">
        <v>12</v>
      </c>
      <c r="B16" s="4">
        <v>100</v>
      </c>
      <c r="C16" s="4">
        <f t="shared" si="0"/>
        <v>100.22035970856473</v>
      </c>
      <c r="D16" s="4">
        <f t="shared" si="0"/>
        <v>101.05849085443521</v>
      </c>
      <c r="E16" s="4">
        <f t="shared" si="0"/>
        <v>101.08078157639986</v>
      </c>
      <c r="F16" s="4">
        <f t="shared" si="0"/>
        <v>101.48392520507463</v>
      </c>
      <c r="G16" s="4">
        <f t="shared" si="0"/>
        <v>101.71320120242524</v>
      </c>
      <c r="H16" s="4">
        <f t="shared" si="0"/>
        <v>101.71383808019566</v>
      </c>
      <c r="I16" s="4">
        <f t="shared" si="0"/>
        <v>101.43807000560452</v>
      </c>
      <c r="J16" s="5">
        <f t="shared" si="0"/>
        <v>101.27948744077038</v>
      </c>
      <c r="K16" s="5">
        <f t="shared" si="0"/>
        <v>101.2807611963112</v>
      </c>
      <c r="L16" s="5">
        <f t="shared" si="0"/>
        <v>101.52341162684057</v>
      </c>
    </row>
    <row r="33" spans="1:1" x14ac:dyDescent="0.35">
      <c r="A33" t="s">
        <v>71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FF6D-1FC8-4D6C-BC01-29622BFF818D}">
  <dimension ref="A1:K57"/>
  <sheetViews>
    <sheetView workbookViewId="0">
      <selection activeCell="L5" sqref="L5"/>
    </sheetView>
  </sheetViews>
  <sheetFormatPr baseColWidth="10" defaultRowHeight="14.5" x14ac:dyDescent="0.35"/>
  <cols>
    <col min="1" max="1" width="29.81640625" bestFit="1" customWidth="1"/>
    <col min="2" max="2" width="9.1796875" bestFit="1" customWidth="1"/>
    <col min="3" max="3" width="13.81640625" customWidth="1"/>
    <col min="5" max="5" width="9.1796875" bestFit="1" customWidth="1"/>
    <col min="6" max="6" width="13.7265625" customWidth="1"/>
    <col min="8" max="8" width="9.1796875" bestFit="1" customWidth="1"/>
    <col min="9" max="9" width="13.26953125" customWidth="1"/>
    <col min="10" max="10" width="11" customWidth="1"/>
  </cols>
  <sheetData>
    <row r="1" spans="1:11" s="15" customFormat="1" x14ac:dyDescent="0.35">
      <c r="A1" s="15" t="s">
        <v>69</v>
      </c>
    </row>
    <row r="4" spans="1:11" x14ac:dyDescent="0.35">
      <c r="B4" s="42" t="s">
        <v>14</v>
      </c>
      <c r="C4" s="42"/>
      <c r="D4" s="42"/>
      <c r="E4" s="42" t="s">
        <v>15</v>
      </c>
      <c r="F4" s="42"/>
      <c r="G4" s="42"/>
      <c r="H4" s="42" t="s">
        <v>12</v>
      </c>
      <c r="I4" s="42"/>
      <c r="J4" s="42"/>
    </row>
    <row r="5" spans="1:11" x14ac:dyDescent="0.35">
      <c r="B5" s="16" t="s">
        <v>54</v>
      </c>
      <c r="C5" s="43" t="s">
        <v>74</v>
      </c>
      <c r="D5" s="43"/>
      <c r="E5" s="16" t="s">
        <v>54</v>
      </c>
      <c r="F5" s="43" t="s">
        <v>74</v>
      </c>
      <c r="G5" s="43"/>
      <c r="H5" s="16" t="s">
        <v>54</v>
      </c>
      <c r="I5" s="43" t="s">
        <v>74</v>
      </c>
      <c r="J5" s="43"/>
    </row>
    <row r="6" spans="1:11" x14ac:dyDescent="0.35">
      <c r="B6" s="16">
        <v>2024</v>
      </c>
      <c r="C6" s="16" t="s">
        <v>55</v>
      </c>
      <c r="D6" s="16" t="s">
        <v>16</v>
      </c>
      <c r="E6" s="16">
        <v>2024</v>
      </c>
      <c r="F6" s="16" t="s">
        <v>55</v>
      </c>
      <c r="G6" s="16" t="s">
        <v>16</v>
      </c>
      <c r="H6" s="16">
        <v>2024</v>
      </c>
      <c r="I6" s="16" t="s">
        <v>55</v>
      </c>
      <c r="J6" s="16" t="s">
        <v>16</v>
      </c>
    </row>
    <row r="7" spans="1:11" x14ac:dyDescent="0.35">
      <c r="A7" t="s">
        <v>17</v>
      </c>
      <c r="B7" s="17">
        <v>18345</v>
      </c>
      <c r="C7" s="17">
        <v>121</v>
      </c>
      <c r="D7" s="18">
        <v>0.7</v>
      </c>
      <c r="E7" s="17">
        <v>3482</v>
      </c>
      <c r="F7" s="17">
        <v>28</v>
      </c>
      <c r="G7" s="18">
        <v>0.8</v>
      </c>
      <c r="H7" s="17">
        <v>21827</v>
      </c>
      <c r="I7" s="17">
        <v>149</v>
      </c>
      <c r="J7" s="18">
        <v>0.7</v>
      </c>
      <c r="K7" s="18"/>
    </row>
    <row r="8" spans="1:11" x14ac:dyDescent="0.35">
      <c r="A8" t="s">
        <v>18</v>
      </c>
      <c r="B8" s="17">
        <v>18214</v>
      </c>
      <c r="C8" s="17">
        <v>-335</v>
      </c>
      <c r="D8" s="18">
        <v>-1.8</v>
      </c>
      <c r="E8" s="17">
        <v>3439</v>
      </c>
      <c r="F8" s="17">
        <v>-36</v>
      </c>
      <c r="G8" s="18">
        <v>-1</v>
      </c>
      <c r="H8" s="17">
        <v>21653</v>
      </c>
      <c r="I8" s="17">
        <v>-371</v>
      </c>
      <c r="J8" s="18">
        <v>-1.7</v>
      </c>
      <c r="K8" s="18"/>
    </row>
    <row r="9" spans="1:11" x14ac:dyDescent="0.35">
      <c r="A9" t="s">
        <v>19</v>
      </c>
      <c r="B9" s="17">
        <v>18650</v>
      </c>
      <c r="C9" s="17">
        <v>-264</v>
      </c>
      <c r="D9" s="18">
        <v>-1.4</v>
      </c>
      <c r="E9" s="17">
        <v>3501</v>
      </c>
      <c r="F9" s="17">
        <v>13</v>
      </c>
      <c r="G9" s="18">
        <v>0.4</v>
      </c>
      <c r="H9" s="17">
        <v>22151</v>
      </c>
      <c r="I9" s="17">
        <v>-251</v>
      </c>
      <c r="J9" s="18">
        <v>-1.1000000000000001</v>
      </c>
      <c r="K9" s="18"/>
    </row>
    <row r="10" spans="1:11" x14ac:dyDescent="0.35">
      <c r="A10" t="s">
        <v>20</v>
      </c>
      <c r="B10" s="17">
        <v>18675</v>
      </c>
      <c r="C10" s="17">
        <v>352</v>
      </c>
      <c r="D10" s="18">
        <v>1.9</v>
      </c>
      <c r="E10" s="17">
        <v>3383</v>
      </c>
      <c r="F10" s="17">
        <v>-35</v>
      </c>
      <c r="G10" s="18">
        <v>-1</v>
      </c>
      <c r="H10" s="17">
        <v>22058</v>
      </c>
      <c r="I10" s="17">
        <v>317</v>
      </c>
      <c r="J10" s="18">
        <v>1.5</v>
      </c>
      <c r="K10" s="18"/>
    </row>
    <row r="11" spans="1:11" x14ac:dyDescent="0.35">
      <c r="A11" s="19" t="s">
        <v>21</v>
      </c>
      <c r="B11" s="20">
        <v>73884</v>
      </c>
      <c r="C11" s="20">
        <v>-126</v>
      </c>
      <c r="D11" s="21">
        <v>-0.2</v>
      </c>
      <c r="E11" s="20">
        <v>13805</v>
      </c>
      <c r="F11" s="20">
        <v>-30</v>
      </c>
      <c r="G11" s="21">
        <v>-0.2</v>
      </c>
      <c r="H11" s="20">
        <v>87689</v>
      </c>
      <c r="I11" s="20">
        <v>-156</v>
      </c>
      <c r="J11" s="21">
        <v>-0.2</v>
      </c>
      <c r="K11" s="18"/>
    </row>
    <row r="12" spans="1:11" x14ac:dyDescent="0.35">
      <c r="A12" t="s">
        <v>22</v>
      </c>
      <c r="B12" s="17">
        <v>3027</v>
      </c>
      <c r="C12" s="17">
        <v>21</v>
      </c>
      <c r="D12" s="22">
        <v>0.7</v>
      </c>
      <c r="E12">
        <v>58</v>
      </c>
      <c r="F12">
        <v>-3</v>
      </c>
      <c r="G12" s="22">
        <v>-4.9000000000000004</v>
      </c>
      <c r="H12" s="17">
        <v>3085</v>
      </c>
      <c r="I12" s="17">
        <v>18</v>
      </c>
      <c r="J12" s="22">
        <v>0.6</v>
      </c>
      <c r="K12" s="18"/>
    </row>
    <row r="13" spans="1:11" x14ac:dyDescent="0.35">
      <c r="A13" s="23" t="s">
        <v>23</v>
      </c>
      <c r="B13" s="24">
        <v>76911</v>
      </c>
      <c r="C13" s="24">
        <v>-105</v>
      </c>
      <c r="D13" s="25">
        <v>-0.1</v>
      </c>
      <c r="E13" s="24">
        <v>13863</v>
      </c>
      <c r="F13" s="24">
        <v>-33</v>
      </c>
      <c r="G13" s="25">
        <v>-0.2</v>
      </c>
      <c r="H13" s="26">
        <v>90774</v>
      </c>
      <c r="I13" s="24">
        <v>-138</v>
      </c>
      <c r="J13" s="25">
        <v>-0.2</v>
      </c>
    </row>
    <row r="14" spans="1:11" x14ac:dyDescent="0.35">
      <c r="A14" t="s">
        <v>24</v>
      </c>
      <c r="B14" s="17">
        <v>1020</v>
      </c>
      <c r="C14">
        <v>93</v>
      </c>
      <c r="D14" s="22">
        <v>10</v>
      </c>
      <c r="E14">
        <v>215</v>
      </c>
      <c r="F14">
        <v>9</v>
      </c>
      <c r="G14" s="22">
        <v>4.4000000000000004</v>
      </c>
      <c r="H14" s="17">
        <v>1235</v>
      </c>
      <c r="I14" s="17">
        <v>102</v>
      </c>
      <c r="J14" s="22">
        <v>9</v>
      </c>
    </row>
    <row r="15" spans="1:11" x14ac:dyDescent="0.35">
      <c r="A15" t="s">
        <v>25</v>
      </c>
      <c r="B15" s="17">
        <v>1585</v>
      </c>
      <c r="C15" s="17">
        <v>52</v>
      </c>
      <c r="D15" s="22">
        <v>3.4</v>
      </c>
      <c r="E15">
        <v>90</v>
      </c>
      <c r="F15">
        <v>16</v>
      </c>
      <c r="G15" s="22">
        <v>21.6</v>
      </c>
      <c r="H15" s="17">
        <v>1675</v>
      </c>
      <c r="I15" s="17">
        <v>68</v>
      </c>
      <c r="J15" s="22">
        <v>4.2</v>
      </c>
    </row>
    <row r="16" spans="1:11" x14ac:dyDescent="0.35">
      <c r="A16" t="s">
        <v>26</v>
      </c>
      <c r="B16" s="17">
        <v>1245</v>
      </c>
      <c r="C16" s="17">
        <v>12</v>
      </c>
      <c r="D16" s="22">
        <v>1</v>
      </c>
      <c r="E16">
        <v>64</v>
      </c>
      <c r="F16">
        <v>-6</v>
      </c>
      <c r="G16" s="22">
        <v>-8.6</v>
      </c>
      <c r="H16" s="17">
        <v>1309</v>
      </c>
      <c r="I16" s="17">
        <v>6</v>
      </c>
      <c r="J16" s="22">
        <v>0.5</v>
      </c>
    </row>
    <row r="17" spans="1:10" x14ac:dyDescent="0.35">
      <c r="A17" t="s">
        <v>27</v>
      </c>
      <c r="B17" s="17">
        <v>43</v>
      </c>
      <c r="C17">
        <v>5</v>
      </c>
      <c r="D17" s="22">
        <v>13.2</v>
      </c>
      <c r="E17">
        <v>9</v>
      </c>
      <c r="F17">
        <v>0</v>
      </c>
      <c r="G17" s="22">
        <v>0</v>
      </c>
      <c r="H17" s="17">
        <v>52</v>
      </c>
      <c r="I17" s="17">
        <v>5</v>
      </c>
      <c r="J17" s="22">
        <v>10.6</v>
      </c>
    </row>
    <row r="18" spans="1:10" x14ac:dyDescent="0.35">
      <c r="A18" s="19" t="s">
        <v>28</v>
      </c>
      <c r="B18" s="20">
        <v>2873</v>
      </c>
      <c r="C18" s="20">
        <v>67</v>
      </c>
      <c r="D18" s="21">
        <v>2.4</v>
      </c>
      <c r="E18" s="20">
        <v>163</v>
      </c>
      <c r="F18" s="20">
        <v>10</v>
      </c>
      <c r="G18" s="21">
        <v>6.5</v>
      </c>
      <c r="H18" s="20">
        <v>3036</v>
      </c>
      <c r="I18" s="20">
        <v>77</v>
      </c>
      <c r="J18" s="21">
        <v>2.6</v>
      </c>
    </row>
    <row r="19" spans="1:10" x14ac:dyDescent="0.35">
      <c r="A19" t="s">
        <v>29</v>
      </c>
      <c r="B19" s="17">
        <v>4137</v>
      </c>
      <c r="C19" s="17">
        <v>157</v>
      </c>
      <c r="D19" s="22">
        <v>3.9</v>
      </c>
      <c r="E19">
        <v>479</v>
      </c>
      <c r="F19">
        <v>12</v>
      </c>
      <c r="G19" s="22">
        <v>2.6</v>
      </c>
      <c r="H19" s="17">
        <v>4616</v>
      </c>
      <c r="I19" s="17">
        <v>169</v>
      </c>
      <c r="J19" s="22">
        <v>3.8</v>
      </c>
    </row>
    <row r="20" spans="1:10" x14ac:dyDescent="0.35">
      <c r="A20" t="s">
        <v>56</v>
      </c>
      <c r="B20" s="17">
        <v>4007</v>
      </c>
      <c r="C20" s="17">
        <v>-28</v>
      </c>
      <c r="D20" s="22">
        <v>-0.7</v>
      </c>
      <c r="E20">
        <v>505</v>
      </c>
      <c r="F20">
        <v>1</v>
      </c>
      <c r="G20" s="22">
        <v>0.2</v>
      </c>
      <c r="H20" s="17">
        <v>4512</v>
      </c>
      <c r="I20" s="17">
        <v>-27</v>
      </c>
      <c r="J20" s="22">
        <v>-0.6</v>
      </c>
    </row>
    <row r="21" spans="1:10" x14ac:dyDescent="0.35">
      <c r="A21" t="s">
        <v>57</v>
      </c>
      <c r="B21" s="17">
        <v>3755</v>
      </c>
      <c r="C21" s="17">
        <v>25</v>
      </c>
      <c r="D21" s="22">
        <v>0.7</v>
      </c>
      <c r="E21">
        <v>454</v>
      </c>
      <c r="F21">
        <v>-2</v>
      </c>
      <c r="G21" s="22">
        <v>-0.4</v>
      </c>
      <c r="H21" s="17">
        <v>4209</v>
      </c>
      <c r="I21" s="17">
        <v>23</v>
      </c>
      <c r="J21" s="22">
        <v>0.5</v>
      </c>
    </row>
    <row r="22" spans="1:10" x14ac:dyDescent="0.35">
      <c r="A22" t="s">
        <v>58</v>
      </c>
      <c r="B22" s="17">
        <v>16</v>
      </c>
      <c r="C22" s="17">
        <v>0</v>
      </c>
      <c r="D22" s="22">
        <v>0</v>
      </c>
      <c r="E22">
        <v>0</v>
      </c>
      <c r="F22">
        <v>0</v>
      </c>
      <c r="G22" s="22">
        <v>0</v>
      </c>
      <c r="H22" s="17">
        <v>16</v>
      </c>
      <c r="I22" s="17">
        <v>0</v>
      </c>
      <c r="J22" s="22">
        <v>0</v>
      </c>
    </row>
    <row r="23" spans="1:10" x14ac:dyDescent="0.35">
      <c r="A23" s="19" t="s">
        <v>30</v>
      </c>
      <c r="B23" s="20">
        <f>SUM(B19:B22)</f>
        <v>11915</v>
      </c>
      <c r="C23" s="20">
        <v>154</v>
      </c>
      <c r="D23" s="21">
        <v>1.3</v>
      </c>
      <c r="E23" s="20">
        <v>1438</v>
      </c>
      <c r="F23" s="20">
        <v>11</v>
      </c>
      <c r="G23" s="21">
        <v>0.8</v>
      </c>
      <c r="H23" s="20">
        <v>13353</v>
      </c>
      <c r="I23" s="20">
        <v>165</v>
      </c>
      <c r="J23" s="21">
        <v>1.3</v>
      </c>
    </row>
    <row r="24" spans="1:10" x14ac:dyDescent="0.35">
      <c r="A24" t="s">
        <v>75</v>
      </c>
      <c r="B24" s="17">
        <v>110</v>
      </c>
      <c r="C24">
        <v>-11</v>
      </c>
      <c r="D24" s="22">
        <v>-9.1</v>
      </c>
      <c r="E24">
        <v>2</v>
      </c>
      <c r="F24">
        <v>-2</v>
      </c>
      <c r="G24" s="22">
        <v>-50</v>
      </c>
      <c r="H24" s="17">
        <v>112</v>
      </c>
      <c r="I24" s="17">
        <v>-13</v>
      </c>
      <c r="J24" s="22">
        <v>-10.4</v>
      </c>
    </row>
    <row r="25" spans="1:10" x14ac:dyDescent="0.35">
      <c r="A25" s="27" t="s">
        <v>31</v>
      </c>
      <c r="B25" s="26">
        <v>15756</v>
      </c>
      <c r="C25" s="26">
        <v>237</v>
      </c>
      <c r="D25" s="21">
        <v>1.5</v>
      </c>
      <c r="E25" s="26">
        <v>1799</v>
      </c>
      <c r="F25" s="26">
        <v>45</v>
      </c>
      <c r="G25" s="21">
        <v>2.6</v>
      </c>
      <c r="H25" s="20">
        <v>17555</v>
      </c>
      <c r="I25" s="26">
        <v>282</v>
      </c>
      <c r="J25" s="21">
        <v>1.6</v>
      </c>
    </row>
    <row r="26" spans="1:10" x14ac:dyDescent="0.35">
      <c r="A26" s="39" t="s">
        <v>76</v>
      </c>
      <c r="B26" s="40">
        <v>27</v>
      </c>
      <c r="C26" s="38"/>
      <c r="D26" s="22"/>
      <c r="E26" s="40">
        <v>0</v>
      </c>
      <c r="F26" s="40"/>
      <c r="G26" s="41"/>
      <c r="H26" s="40">
        <v>27</v>
      </c>
      <c r="I26" s="40"/>
      <c r="J26" s="22"/>
    </row>
    <row r="27" spans="1:10" x14ac:dyDescent="0.35">
      <c r="A27" t="s">
        <v>32</v>
      </c>
      <c r="B27" s="17">
        <v>12529</v>
      </c>
      <c r="C27" s="17">
        <v>-63</v>
      </c>
      <c r="D27" s="22">
        <v>-0.5</v>
      </c>
      <c r="E27" s="17">
        <v>2437</v>
      </c>
      <c r="F27" s="17">
        <v>82</v>
      </c>
      <c r="G27" s="22">
        <v>3.5</v>
      </c>
      <c r="H27" s="17">
        <v>14966</v>
      </c>
      <c r="I27" s="17">
        <v>19</v>
      </c>
      <c r="J27" s="22">
        <v>0.1</v>
      </c>
    </row>
    <row r="28" spans="1:10" x14ac:dyDescent="0.35">
      <c r="A28" t="s">
        <v>33</v>
      </c>
      <c r="B28" s="17">
        <v>8365</v>
      </c>
      <c r="C28" s="17">
        <v>-35</v>
      </c>
      <c r="D28" s="22">
        <v>-0.4</v>
      </c>
      <c r="E28" s="17">
        <v>1933</v>
      </c>
      <c r="F28" s="17">
        <v>23</v>
      </c>
      <c r="G28" s="22">
        <v>1.2</v>
      </c>
      <c r="H28" s="17">
        <v>10298</v>
      </c>
      <c r="I28" s="17">
        <v>-12</v>
      </c>
      <c r="J28" s="22">
        <v>-0.1</v>
      </c>
    </row>
    <row r="29" spans="1:10" x14ac:dyDescent="0.35">
      <c r="A29" t="s">
        <v>34</v>
      </c>
      <c r="B29" s="17">
        <v>3353</v>
      </c>
      <c r="C29" s="17">
        <v>15</v>
      </c>
      <c r="D29" s="22">
        <v>0.4</v>
      </c>
      <c r="E29">
        <v>334</v>
      </c>
      <c r="F29">
        <v>-20</v>
      </c>
      <c r="G29" s="22">
        <v>-5.6</v>
      </c>
      <c r="H29" s="17">
        <v>3687</v>
      </c>
      <c r="I29" s="17">
        <v>-5</v>
      </c>
      <c r="J29" s="22">
        <v>-0.1</v>
      </c>
    </row>
    <row r="30" spans="1:10" x14ac:dyDescent="0.35">
      <c r="A30" s="19" t="s">
        <v>35</v>
      </c>
      <c r="B30" s="20">
        <v>11718</v>
      </c>
      <c r="C30" s="20">
        <v>-20</v>
      </c>
      <c r="D30" s="21">
        <v>-0.2</v>
      </c>
      <c r="E30" s="20">
        <v>2267</v>
      </c>
      <c r="F30" s="20">
        <v>3</v>
      </c>
      <c r="G30" s="21">
        <v>0.1</v>
      </c>
      <c r="H30" s="20">
        <v>13985</v>
      </c>
      <c r="I30" s="20">
        <v>-17</v>
      </c>
      <c r="J30" s="21">
        <v>-0.1</v>
      </c>
    </row>
    <row r="31" spans="1:10" x14ac:dyDescent="0.35">
      <c r="A31" t="s">
        <v>36</v>
      </c>
      <c r="B31" s="17">
        <v>8371</v>
      </c>
      <c r="C31" s="17">
        <v>-218</v>
      </c>
      <c r="D31" s="22">
        <v>-2.5</v>
      </c>
      <c r="E31" s="17">
        <v>1849</v>
      </c>
      <c r="F31" s="17">
        <v>-46</v>
      </c>
      <c r="G31" s="22">
        <v>-2.4</v>
      </c>
      <c r="H31" s="17">
        <v>10220</v>
      </c>
      <c r="I31" s="17">
        <v>-264</v>
      </c>
      <c r="J31" s="22">
        <v>-2.5</v>
      </c>
    </row>
    <row r="32" spans="1:10" x14ac:dyDescent="0.35">
      <c r="A32" t="s">
        <v>37</v>
      </c>
      <c r="B32" s="17">
        <v>3407</v>
      </c>
      <c r="C32" s="17">
        <v>-80</v>
      </c>
      <c r="D32" s="22">
        <v>-2.2999999999999998</v>
      </c>
      <c r="E32">
        <v>342</v>
      </c>
      <c r="F32">
        <v>5</v>
      </c>
      <c r="G32" s="22">
        <v>1.5</v>
      </c>
      <c r="H32" s="17">
        <v>3749</v>
      </c>
      <c r="I32" s="17">
        <v>-75</v>
      </c>
      <c r="J32" s="22">
        <v>-2</v>
      </c>
    </row>
    <row r="33" spans="1:10" x14ac:dyDescent="0.35">
      <c r="A33" s="19" t="s">
        <v>38</v>
      </c>
      <c r="B33" s="20">
        <v>11778</v>
      </c>
      <c r="C33" s="20">
        <v>-298</v>
      </c>
      <c r="D33" s="21">
        <v>-2.5</v>
      </c>
      <c r="E33" s="20">
        <v>2191</v>
      </c>
      <c r="F33" s="20">
        <v>-41</v>
      </c>
      <c r="G33" s="21">
        <v>-1.8</v>
      </c>
      <c r="H33" s="20">
        <v>13969</v>
      </c>
      <c r="I33" s="20">
        <v>-339</v>
      </c>
      <c r="J33" s="21">
        <v>-2.4</v>
      </c>
    </row>
    <row r="34" spans="1:10" x14ac:dyDescent="0.35">
      <c r="A34" s="27" t="s">
        <v>39</v>
      </c>
      <c r="B34" s="26">
        <v>36052</v>
      </c>
      <c r="C34" s="26">
        <v>-354</v>
      </c>
      <c r="D34" s="21">
        <v>-1</v>
      </c>
      <c r="E34" s="26">
        <v>6895</v>
      </c>
      <c r="F34" s="26">
        <v>44</v>
      </c>
      <c r="G34" s="21">
        <v>0.6</v>
      </c>
      <c r="H34" s="20">
        <v>42947</v>
      </c>
      <c r="I34" s="26">
        <v>-310</v>
      </c>
      <c r="J34" s="21">
        <v>-0.7</v>
      </c>
    </row>
    <row r="35" spans="1:10" x14ac:dyDescent="0.35">
      <c r="A35" s="28" t="s">
        <v>40</v>
      </c>
      <c r="B35" s="29">
        <v>129009</v>
      </c>
      <c r="C35" s="29">
        <v>-169</v>
      </c>
      <c r="D35" s="30">
        <v>-0.1</v>
      </c>
      <c r="E35" s="29">
        <v>22649</v>
      </c>
      <c r="F35" s="29">
        <v>103</v>
      </c>
      <c r="G35" s="30">
        <v>0.5</v>
      </c>
      <c r="H35" s="31">
        <v>151658</v>
      </c>
      <c r="I35" s="29">
        <v>-66</v>
      </c>
      <c r="J35" s="30">
        <v>0</v>
      </c>
    </row>
    <row r="36" spans="1:10" x14ac:dyDescent="0.35">
      <c r="A36" t="s">
        <v>41</v>
      </c>
      <c r="B36" s="17">
        <v>1190</v>
      </c>
      <c r="C36" s="17">
        <v>65</v>
      </c>
      <c r="D36" s="22">
        <v>5.8</v>
      </c>
      <c r="E36">
        <v>72</v>
      </c>
      <c r="F36">
        <v>18</v>
      </c>
      <c r="G36" s="22">
        <v>33.299999999999997</v>
      </c>
      <c r="H36" s="17">
        <v>1262</v>
      </c>
      <c r="I36" s="17">
        <v>83</v>
      </c>
      <c r="J36" s="22">
        <v>7</v>
      </c>
    </row>
    <row r="37" spans="1:10" x14ac:dyDescent="0.35">
      <c r="A37" t="s">
        <v>42</v>
      </c>
      <c r="B37" s="17">
        <v>1129</v>
      </c>
      <c r="C37" s="17">
        <v>52</v>
      </c>
      <c r="D37" s="22">
        <v>4.8</v>
      </c>
      <c r="E37">
        <v>63</v>
      </c>
      <c r="F37">
        <v>18</v>
      </c>
      <c r="G37" s="22">
        <v>40</v>
      </c>
      <c r="H37" s="17">
        <v>1192</v>
      </c>
      <c r="I37" s="17">
        <v>70</v>
      </c>
      <c r="J37" s="22">
        <v>6.2</v>
      </c>
    </row>
    <row r="38" spans="1:10" x14ac:dyDescent="0.35">
      <c r="A38" t="s">
        <v>59</v>
      </c>
      <c r="B38" s="17">
        <v>31</v>
      </c>
      <c r="C38">
        <v>-7</v>
      </c>
      <c r="D38" s="22">
        <v>-18.399999999999999</v>
      </c>
      <c r="E38">
        <v>0</v>
      </c>
      <c r="F38">
        <v>0</v>
      </c>
      <c r="G38" s="22">
        <v>0</v>
      </c>
      <c r="H38" s="17">
        <v>31</v>
      </c>
      <c r="I38">
        <v>-7</v>
      </c>
      <c r="J38" s="22">
        <v>-18.399999999999999</v>
      </c>
    </row>
    <row r="39" spans="1:10" x14ac:dyDescent="0.35">
      <c r="A39" t="s">
        <v>60</v>
      </c>
      <c r="B39">
        <v>30</v>
      </c>
      <c r="C39">
        <v>14</v>
      </c>
      <c r="D39" s="22">
        <v>87.5</v>
      </c>
      <c r="E39">
        <v>0</v>
      </c>
      <c r="F39">
        <v>0</v>
      </c>
      <c r="G39" s="22">
        <v>0</v>
      </c>
      <c r="H39" s="17">
        <v>30</v>
      </c>
      <c r="I39">
        <v>14</v>
      </c>
      <c r="J39" s="22">
        <v>87.5</v>
      </c>
    </row>
    <row r="40" spans="1:10" x14ac:dyDescent="0.35">
      <c r="A40" t="s">
        <v>61</v>
      </c>
      <c r="B40">
        <v>0</v>
      </c>
      <c r="C40">
        <v>-11</v>
      </c>
      <c r="D40" s="22">
        <v>-100</v>
      </c>
      <c r="E40">
        <v>0</v>
      </c>
      <c r="F40">
        <v>0</v>
      </c>
      <c r="G40" s="22">
        <v>0</v>
      </c>
      <c r="H40" s="17">
        <v>0</v>
      </c>
      <c r="I40">
        <v>-11</v>
      </c>
      <c r="J40" s="22">
        <v>-100</v>
      </c>
    </row>
    <row r="41" spans="1:10" x14ac:dyDescent="0.35">
      <c r="A41" s="27" t="s">
        <v>43</v>
      </c>
      <c r="B41" s="26">
        <v>2380</v>
      </c>
      <c r="C41" s="26">
        <v>113</v>
      </c>
      <c r="D41" s="21">
        <v>5</v>
      </c>
      <c r="E41" s="26">
        <v>135</v>
      </c>
      <c r="F41" s="26">
        <v>36</v>
      </c>
      <c r="G41" s="21">
        <v>36.4</v>
      </c>
      <c r="H41" s="20">
        <v>2515</v>
      </c>
      <c r="I41" s="26">
        <v>149</v>
      </c>
      <c r="J41" s="21">
        <v>6.3</v>
      </c>
    </row>
    <row r="42" spans="1:10" x14ac:dyDescent="0.35">
      <c r="A42" t="s">
        <v>44</v>
      </c>
      <c r="B42" s="17">
        <v>60</v>
      </c>
      <c r="C42">
        <v>0</v>
      </c>
      <c r="D42" s="22">
        <v>0</v>
      </c>
      <c r="E42">
        <v>0</v>
      </c>
      <c r="F42">
        <v>0</v>
      </c>
      <c r="G42" s="22">
        <v>0</v>
      </c>
      <c r="H42" s="17">
        <v>60</v>
      </c>
      <c r="I42" s="17">
        <v>0</v>
      </c>
      <c r="J42" s="22">
        <v>0</v>
      </c>
    </row>
    <row r="43" spans="1:10" x14ac:dyDescent="0.35">
      <c r="A43" t="s">
        <v>45</v>
      </c>
      <c r="B43" s="17">
        <v>2128</v>
      </c>
      <c r="C43" s="17">
        <v>-22</v>
      </c>
      <c r="D43" s="22">
        <v>-1</v>
      </c>
      <c r="E43">
        <v>316</v>
      </c>
      <c r="F43">
        <v>-2</v>
      </c>
      <c r="G43" s="22">
        <v>-0.6</v>
      </c>
      <c r="H43" s="17">
        <v>2444</v>
      </c>
      <c r="I43" s="17">
        <v>-24</v>
      </c>
      <c r="J43" s="22">
        <v>-1</v>
      </c>
    </row>
    <row r="44" spans="1:10" x14ac:dyDescent="0.35">
      <c r="A44" t="s">
        <v>46</v>
      </c>
      <c r="B44" s="17">
        <v>1654</v>
      </c>
      <c r="C44" s="17">
        <v>-36</v>
      </c>
      <c r="D44" s="22">
        <v>-2.1</v>
      </c>
      <c r="E44">
        <v>243</v>
      </c>
      <c r="F44">
        <v>-31</v>
      </c>
      <c r="G44" s="22">
        <v>-11.3</v>
      </c>
      <c r="H44" s="17">
        <v>1897</v>
      </c>
      <c r="I44" s="17">
        <v>-67</v>
      </c>
      <c r="J44" s="22">
        <v>-3.4</v>
      </c>
    </row>
    <row r="45" spans="1:10" x14ac:dyDescent="0.35">
      <c r="A45" t="s">
        <v>47</v>
      </c>
      <c r="B45" s="17">
        <v>73</v>
      </c>
      <c r="C45">
        <v>0</v>
      </c>
      <c r="D45" s="22">
        <v>0</v>
      </c>
      <c r="E45">
        <v>37</v>
      </c>
      <c r="F45">
        <v>1</v>
      </c>
      <c r="G45" s="22">
        <v>2.8</v>
      </c>
      <c r="H45" s="17">
        <v>110</v>
      </c>
      <c r="I45" s="17">
        <v>1</v>
      </c>
      <c r="J45" s="22">
        <v>0.9</v>
      </c>
    </row>
    <row r="46" spans="1:10" x14ac:dyDescent="0.35">
      <c r="A46" t="s">
        <v>48</v>
      </c>
      <c r="B46">
        <v>58</v>
      </c>
      <c r="C46">
        <v>-5</v>
      </c>
      <c r="D46" s="22">
        <v>-7.9</v>
      </c>
      <c r="E46">
        <v>32</v>
      </c>
      <c r="F46">
        <v>-2</v>
      </c>
      <c r="G46" s="22">
        <v>-5.9</v>
      </c>
      <c r="H46" s="17">
        <v>90</v>
      </c>
      <c r="I46" s="17">
        <v>-7</v>
      </c>
      <c r="J46" s="22">
        <v>-7.2</v>
      </c>
    </row>
    <row r="47" spans="1:10" x14ac:dyDescent="0.35">
      <c r="A47" t="s">
        <v>49</v>
      </c>
      <c r="B47">
        <v>59</v>
      </c>
      <c r="C47">
        <v>15</v>
      </c>
      <c r="D47" s="22">
        <v>34.1</v>
      </c>
      <c r="E47">
        <v>33</v>
      </c>
      <c r="F47">
        <v>-1</v>
      </c>
      <c r="G47" s="22">
        <v>-2.9</v>
      </c>
      <c r="H47" s="17">
        <v>92</v>
      </c>
      <c r="I47" s="17">
        <v>14</v>
      </c>
      <c r="J47" s="22">
        <v>17.899999999999999</v>
      </c>
    </row>
    <row r="48" spans="1:10" x14ac:dyDescent="0.35">
      <c r="A48" s="27" t="s">
        <v>50</v>
      </c>
      <c r="B48" s="26">
        <v>4032</v>
      </c>
      <c r="C48" s="26">
        <v>-48</v>
      </c>
      <c r="D48" s="21">
        <v>-1.2</v>
      </c>
      <c r="E48" s="26">
        <v>661</v>
      </c>
      <c r="F48" s="26">
        <v>-35</v>
      </c>
      <c r="G48" s="21">
        <v>-5</v>
      </c>
      <c r="H48" s="20">
        <v>4693</v>
      </c>
      <c r="I48" s="26">
        <v>-83</v>
      </c>
      <c r="J48" s="21">
        <v>-1.7</v>
      </c>
    </row>
    <row r="49" spans="1:10" x14ac:dyDescent="0.35">
      <c r="A49" t="s">
        <v>51</v>
      </c>
      <c r="B49" s="17">
        <v>219</v>
      </c>
      <c r="C49">
        <v>15</v>
      </c>
      <c r="D49" s="22">
        <v>7.4</v>
      </c>
      <c r="E49">
        <v>13</v>
      </c>
      <c r="F49">
        <v>13</v>
      </c>
      <c r="G49" s="22">
        <v>100</v>
      </c>
      <c r="H49" s="17">
        <v>232</v>
      </c>
      <c r="I49" s="17">
        <v>28</v>
      </c>
      <c r="J49" s="22">
        <v>13.7</v>
      </c>
    </row>
    <row r="50" spans="1:10" x14ac:dyDescent="0.35">
      <c r="A50" t="s">
        <v>52</v>
      </c>
      <c r="B50">
        <v>113</v>
      </c>
      <c r="C50">
        <v>6</v>
      </c>
      <c r="D50" s="22">
        <v>5.6</v>
      </c>
      <c r="E50">
        <v>14</v>
      </c>
      <c r="F50">
        <v>-5</v>
      </c>
      <c r="G50" s="22">
        <v>-26.3</v>
      </c>
      <c r="H50" s="17">
        <v>127</v>
      </c>
      <c r="I50" s="17">
        <v>1</v>
      </c>
      <c r="J50" s="22">
        <v>0.8</v>
      </c>
    </row>
    <row r="51" spans="1:10" x14ac:dyDescent="0.35">
      <c r="A51" s="32" t="s">
        <v>53</v>
      </c>
      <c r="B51" s="33">
        <v>6744</v>
      </c>
      <c r="C51" s="33">
        <v>86</v>
      </c>
      <c r="D51" s="34">
        <v>1.3</v>
      </c>
      <c r="E51" s="33">
        <v>823</v>
      </c>
      <c r="F51" s="33">
        <v>9</v>
      </c>
      <c r="G51" s="34">
        <v>1.1000000000000001</v>
      </c>
      <c r="H51" s="31">
        <v>7567</v>
      </c>
      <c r="I51" s="33">
        <v>95</v>
      </c>
      <c r="J51" s="34">
        <v>1.3</v>
      </c>
    </row>
    <row r="52" spans="1:10" x14ac:dyDescent="0.35">
      <c r="A52" t="s">
        <v>12</v>
      </c>
      <c r="B52" s="17">
        <v>135753</v>
      </c>
      <c r="C52">
        <v>-83</v>
      </c>
      <c r="D52">
        <v>-0.1</v>
      </c>
      <c r="E52" s="17">
        <v>23472</v>
      </c>
      <c r="F52">
        <v>112</v>
      </c>
      <c r="G52">
        <v>0.5</v>
      </c>
      <c r="H52" s="17">
        <v>159225</v>
      </c>
      <c r="I52">
        <v>29</v>
      </c>
      <c r="J52" s="18">
        <v>0</v>
      </c>
    </row>
    <row r="54" spans="1:10" x14ac:dyDescent="0.35">
      <c r="A54" t="s">
        <v>62</v>
      </c>
    </row>
    <row r="55" spans="1:10" x14ac:dyDescent="0.35">
      <c r="A55" t="s">
        <v>63</v>
      </c>
    </row>
    <row r="56" spans="1:10" x14ac:dyDescent="0.35">
      <c r="A56" t="s">
        <v>64</v>
      </c>
    </row>
    <row r="57" spans="1:10" x14ac:dyDescent="0.35">
      <c r="A57" t="s">
        <v>65</v>
      </c>
    </row>
  </sheetData>
  <mergeCells count="6">
    <mergeCell ref="B4:D4"/>
    <mergeCell ref="E4:G4"/>
    <mergeCell ref="H4:J4"/>
    <mergeCell ref="C5:D5"/>
    <mergeCell ref="F5:G5"/>
    <mergeCell ref="I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graphique 1</vt:lpstr>
      <vt:lpstr>graphique 2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Clement</dc:creator>
  <cp:lastModifiedBy>Raphael Sigwald</cp:lastModifiedBy>
  <dcterms:created xsi:type="dcterms:W3CDTF">2022-11-08T12:26:02Z</dcterms:created>
  <dcterms:modified xsi:type="dcterms:W3CDTF">2024-11-06T13:08:54Z</dcterms:modified>
</cp:coreProperties>
</file>