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/>
  <mc:AlternateContent xmlns:mc="http://schemas.openxmlformats.org/markup-compatibility/2006">
    <mc:Choice Requires="x15">
      <x15ac:absPath xmlns:x15ac="http://schemas.microsoft.com/office/spreadsheetml/2010/11/ac" url="U:\UPE2A\"/>
    </mc:Choice>
  </mc:AlternateContent>
  <xr:revisionPtr revIDLastSave="0" documentId="13_ncr:1_{F5679CAD-9859-4241-9709-B3D9D633E6E9}" xr6:coauthVersionLast="36" xr6:coauthVersionMax="36" xr10:uidLastSave="{00000000-0000-0000-0000-000000000000}"/>
  <bookViews>
    <workbookView xWindow="0" yWindow="0" windowWidth="13130" windowHeight="6110" xr2:uid="{00000000-000D-0000-FFFF-FFFF00000000}"/>
  </bookViews>
  <sheets>
    <sheet name="Graph1" sheetId="2" r:id="rId1"/>
    <sheet name="Graph2" sheetId="13" r:id="rId2"/>
    <sheet name="Graph3" sheetId="18" r:id="rId3"/>
    <sheet name="Tableau1" sheetId="10" r:id="rId4"/>
    <sheet name="Graph4" sheetId="9" r:id="rId5"/>
    <sheet name="Graph5" sheetId="4" r:id="rId6"/>
    <sheet name="Tableau2" sheetId="17" r:id="rId7"/>
    <sheet name="Tableau3" sheetId="20" r:id="rId8"/>
    <sheet name="Graph6" sheetId="15" r:id="rId9"/>
    <sheet name="Graph7" sheetId="5" r:id="rId10"/>
    <sheet name="Graph8" sheetId="16" r:id="rId11"/>
  </sheets>
  <definedNames>
    <definedName name="exa" localSheetId="7">#REF!</definedName>
    <definedName name="exa">#REF!</definedName>
  </definedNames>
  <calcPr calcId="191029"/>
</workbook>
</file>

<file path=xl/calcChain.xml><?xml version="1.0" encoding="utf-8"?>
<calcChain xmlns="http://schemas.openxmlformats.org/spreadsheetml/2006/main">
  <c r="Q166" i="18" l="1"/>
  <c r="O165" i="18" s="1"/>
  <c r="P166" i="18"/>
  <c r="N165" i="18" s="1"/>
  <c r="N154" i="18"/>
  <c r="O151" i="18"/>
  <c r="O150" i="18"/>
  <c r="O149" i="18"/>
  <c r="O145" i="18"/>
  <c r="N144" i="18"/>
  <c r="O143" i="18"/>
  <c r="N142" i="18"/>
  <c r="O140" i="18"/>
  <c r="O136" i="18"/>
  <c r="O135" i="18"/>
  <c r="O134" i="18"/>
  <c r="O133" i="18"/>
  <c r="O132" i="18"/>
  <c r="O131" i="18"/>
  <c r="N130" i="18"/>
  <c r="O129" i="18"/>
  <c r="O128" i="18"/>
  <c r="N128" i="18"/>
  <c r="N127" i="18"/>
  <c r="N126" i="18"/>
  <c r="O125" i="18"/>
  <c r="O124" i="18"/>
  <c r="N124" i="18"/>
  <c r="N123" i="18"/>
  <c r="N122" i="18"/>
  <c r="O121" i="18"/>
  <c r="O120" i="18"/>
  <c r="N120" i="18"/>
  <c r="N119" i="18"/>
  <c r="N118" i="18"/>
  <c r="O117" i="18"/>
  <c r="O116" i="18"/>
  <c r="N116" i="18"/>
  <c r="N115" i="18"/>
  <c r="N114" i="18"/>
  <c r="O113" i="18"/>
  <c r="O112" i="18"/>
  <c r="N112" i="18"/>
  <c r="N111" i="18"/>
  <c r="N110" i="18"/>
  <c r="O109" i="18"/>
  <c r="O108" i="18"/>
  <c r="N108" i="18"/>
  <c r="N107" i="18"/>
  <c r="N106" i="18"/>
  <c r="O105" i="18"/>
  <c r="O104" i="18"/>
  <c r="N104" i="18"/>
  <c r="N103" i="18"/>
  <c r="N102" i="18"/>
  <c r="O101" i="18"/>
  <c r="O100" i="18"/>
  <c r="N100" i="18"/>
  <c r="N99" i="18"/>
  <c r="N98" i="18"/>
  <c r="O97" i="18"/>
  <c r="O96" i="18"/>
  <c r="N96" i="18"/>
  <c r="N95" i="18"/>
  <c r="N94" i="18"/>
  <c r="O93" i="18"/>
  <c r="O92" i="18"/>
  <c r="N92" i="18"/>
  <c r="N91" i="18"/>
  <c r="N90" i="18"/>
  <c r="O89" i="18"/>
  <c r="O88" i="18"/>
  <c r="N88" i="18"/>
  <c r="N87" i="18"/>
  <c r="N86" i="18"/>
  <c r="O85" i="18"/>
  <c r="O84" i="18"/>
  <c r="N84" i="18"/>
  <c r="N83" i="18"/>
  <c r="N82" i="18"/>
  <c r="O81" i="18"/>
  <c r="O80" i="18"/>
  <c r="N80" i="18"/>
  <c r="N79" i="18"/>
  <c r="N78" i="18"/>
  <c r="O77" i="18"/>
  <c r="O76" i="18"/>
  <c r="N76" i="18"/>
  <c r="N75" i="18"/>
  <c r="N74" i="18"/>
  <c r="O73" i="18"/>
  <c r="O72" i="18"/>
  <c r="N72" i="18"/>
  <c r="N71" i="18"/>
  <c r="N70" i="18"/>
  <c r="O69" i="18"/>
  <c r="O68" i="18"/>
  <c r="N68" i="18"/>
  <c r="N67" i="18"/>
  <c r="N66" i="18"/>
  <c r="O65" i="18"/>
  <c r="O64" i="18"/>
  <c r="N64" i="18"/>
  <c r="N63" i="18"/>
  <c r="N62" i="18"/>
  <c r="O61" i="18"/>
  <c r="O60" i="18"/>
  <c r="N60" i="18"/>
  <c r="N59" i="18"/>
  <c r="N58" i="18"/>
  <c r="O57" i="18"/>
  <c r="O56" i="18"/>
  <c r="N56" i="18"/>
  <c r="N55" i="18"/>
  <c r="N54" i="18"/>
  <c r="O53" i="18"/>
  <c r="O52" i="18"/>
  <c r="N52" i="18"/>
  <c r="N51" i="18"/>
  <c r="N50" i="18"/>
  <c r="O49" i="18"/>
  <c r="O48" i="18"/>
  <c r="N48" i="18"/>
  <c r="N47" i="18"/>
  <c r="N46" i="18"/>
  <c r="O45" i="18"/>
  <c r="O44" i="18"/>
  <c r="N44" i="18"/>
  <c r="N43" i="18"/>
  <c r="N42" i="18"/>
  <c r="O41" i="18"/>
  <c r="O40" i="18"/>
  <c r="N40" i="18"/>
  <c r="N39" i="18"/>
  <c r="N38" i="18"/>
  <c r="O37" i="18"/>
  <c r="O36" i="18"/>
  <c r="N36" i="18"/>
  <c r="N35" i="18"/>
  <c r="N34" i="18"/>
  <c r="O33" i="18"/>
  <c r="O32" i="18"/>
  <c r="N32" i="18"/>
  <c r="N31" i="18"/>
  <c r="N30" i="18"/>
  <c r="O29" i="18"/>
  <c r="N29" i="18"/>
  <c r="O28" i="18"/>
  <c r="N28" i="18"/>
  <c r="N27" i="18"/>
  <c r="N26" i="18"/>
  <c r="O25" i="18"/>
  <c r="N25" i="18"/>
  <c r="O24" i="18"/>
  <c r="N24" i="18"/>
  <c r="N23" i="18"/>
  <c r="N22" i="18"/>
  <c r="O21" i="18"/>
  <c r="N21" i="18"/>
  <c r="O20" i="18"/>
  <c r="N20" i="18"/>
  <c r="N19" i="18"/>
  <c r="N18" i="18"/>
  <c r="O17" i="18"/>
  <c r="N17" i="18"/>
  <c r="O16" i="18"/>
  <c r="N16" i="18"/>
  <c r="N15" i="18"/>
  <c r="N14" i="18"/>
  <c r="O13" i="18"/>
  <c r="N13" i="18"/>
  <c r="O12" i="18"/>
  <c r="N12" i="18"/>
  <c r="N11" i="18"/>
  <c r="N10" i="18"/>
  <c r="O9" i="18"/>
  <c r="N9" i="18"/>
  <c r="O8" i="18"/>
  <c r="N8" i="18"/>
  <c r="N7" i="18"/>
  <c r="N6" i="18"/>
  <c r="L6" i="18" s="1"/>
  <c r="L7" i="18" s="1"/>
  <c r="L8" i="18" s="1"/>
  <c r="N156" i="18" l="1"/>
  <c r="N138" i="18"/>
  <c r="N146" i="18"/>
  <c r="O158" i="18"/>
  <c r="O138" i="18"/>
  <c r="O147" i="18"/>
  <c r="O159" i="18"/>
  <c r="N140" i="18"/>
  <c r="O148" i="18"/>
  <c r="O160" i="18"/>
  <c r="N33" i="18"/>
  <c r="N37" i="18"/>
  <c r="N41" i="18"/>
  <c r="N45" i="18"/>
  <c r="N49" i="18"/>
  <c r="N53" i="18"/>
  <c r="N57" i="18"/>
  <c r="N61" i="18"/>
  <c r="N65" i="18"/>
  <c r="N69" i="18"/>
  <c r="N73" i="18"/>
  <c r="N77" i="18"/>
  <c r="N81" i="18"/>
  <c r="N85" i="18"/>
  <c r="N89" i="18"/>
  <c r="N93" i="18"/>
  <c r="N97" i="18"/>
  <c r="N101" i="18"/>
  <c r="N105" i="18"/>
  <c r="N109" i="18"/>
  <c r="N113" i="18"/>
  <c r="N117" i="18"/>
  <c r="N121" i="18"/>
  <c r="N125" i="18"/>
  <c r="N129" i="18"/>
  <c r="N134" i="18"/>
  <c r="O139" i="18"/>
  <c r="O144" i="18"/>
  <c r="N150" i="18"/>
  <c r="O156" i="18"/>
  <c r="O6" i="18"/>
  <c r="M6" i="18" s="1"/>
  <c r="O10" i="18"/>
  <c r="O14" i="18"/>
  <c r="O18" i="18"/>
  <c r="O22" i="18"/>
  <c r="O26" i="18"/>
  <c r="O30" i="18"/>
  <c r="O34" i="18"/>
  <c r="O38" i="18"/>
  <c r="O42" i="18"/>
  <c r="O46" i="18"/>
  <c r="O50" i="18"/>
  <c r="O54" i="18"/>
  <c r="O58" i="18"/>
  <c r="O62" i="18"/>
  <c r="O66" i="18"/>
  <c r="O70" i="18"/>
  <c r="O74" i="18"/>
  <c r="O78" i="18"/>
  <c r="O82" i="18"/>
  <c r="O86" i="18"/>
  <c r="O90" i="18"/>
  <c r="O94" i="18"/>
  <c r="O98" i="18"/>
  <c r="O102" i="18"/>
  <c r="O106" i="18"/>
  <c r="O110" i="18"/>
  <c r="O114" i="18"/>
  <c r="O118" i="18"/>
  <c r="O122" i="18"/>
  <c r="O126" i="18"/>
  <c r="O130" i="18"/>
  <c r="N136" i="18"/>
  <c r="O141" i="18"/>
  <c r="O146" i="18"/>
  <c r="O153" i="18"/>
  <c r="N160" i="18"/>
  <c r="O7" i="18"/>
  <c r="O11" i="18"/>
  <c r="O15" i="18"/>
  <c r="O19" i="18"/>
  <c r="O23" i="18"/>
  <c r="O27" i="18"/>
  <c r="O31" i="18"/>
  <c r="O35" i="18"/>
  <c r="O39" i="18"/>
  <c r="O43" i="18"/>
  <c r="O47" i="18"/>
  <c r="O51" i="18"/>
  <c r="O55" i="18"/>
  <c r="O59" i="18"/>
  <c r="O63" i="18"/>
  <c r="O67" i="18"/>
  <c r="O71" i="18"/>
  <c r="O75" i="18"/>
  <c r="O79" i="18"/>
  <c r="O83" i="18"/>
  <c r="O87" i="18"/>
  <c r="O91" i="18"/>
  <c r="O95" i="18"/>
  <c r="O99" i="18"/>
  <c r="O103" i="18"/>
  <c r="O107" i="18"/>
  <c r="O111" i="18"/>
  <c r="O115" i="18"/>
  <c r="O119" i="18"/>
  <c r="O123" i="18"/>
  <c r="O127" i="18"/>
  <c r="N132" i="18"/>
  <c r="O137" i="18"/>
  <c r="O142" i="18"/>
  <c r="N148" i="18"/>
  <c r="O154" i="18"/>
  <c r="N162" i="18"/>
  <c r="O155" i="18"/>
  <c r="L9" i="18"/>
  <c r="L10" i="18" s="1"/>
  <c r="L11" i="18" s="1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L68" i="18" s="1"/>
  <c r="L69" i="18" s="1"/>
  <c r="L70" i="18" s="1"/>
  <c r="L71" i="18" s="1"/>
  <c r="L72" i="18" s="1"/>
  <c r="L73" i="18" s="1"/>
  <c r="L74" i="18" s="1"/>
  <c r="L75" i="18" s="1"/>
  <c r="L76" i="18" s="1"/>
  <c r="L77" i="18" s="1"/>
  <c r="L78" i="18" s="1"/>
  <c r="L79" i="18" s="1"/>
  <c r="L80" i="18" s="1"/>
  <c r="L81" i="18" s="1"/>
  <c r="L82" i="18" s="1"/>
  <c r="L83" i="18" s="1"/>
  <c r="L84" i="18" s="1"/>
  <c r="L85" i="18" s="1"/>
  <c r="L86" i="18" s="1"/>
  <c r="L87" i="18" s="1"/>
  <c r="L88" i="18" s="1"/>
  <c r="L89" i="18" s="1"/>
  <c r="L90" i="18" s="1"/>
  <c r="L91" i="18" s="1"/>
  <c r="L92" i="18" s="1"/>
  <c r="L93" i="18" s="1"/>
  <c r="L94" i="18" s="1"/>
  <c r="L95" i="18" s="1"/>
  <c r="L96" i="18" s="1"/>
  <c r="L97" i="18" s="1"/>
  <c r="L98" i="18" s="1"/>
  <c r="L99" i="18" s="1"/>
  <c r="L100" i="18" s="1"/>
  <c r="L101" i="18" s="1"/>
  <c r="L102" i="18" s="1"/>
  <c r="L103" i="18" s="1"/>
  <c r="L104" i="18" s="1"/>
  <c r="L105" i="18" s="1"/>
  <c r="L106" i="18" s="1"/>
  <c r="L107" i="18" s="1"/>
  <c r="L108" i="18" s="1"/>
  <c r="L109" i="18" s="1"/>
  <c r="L110" i="18" s="1"/>
  <c r="L111" i="18" s="1"/>
  <c r="L112" i="18" s="1"/>
  <c r="L113" i="18" s="1"/>
  <c r="L114" i="18" s="1"/>
  <c r="L115" i="18" s="1"/>
  <c r="L116" i="18" s="1"/>
  <c r="L117" i="18" s="1"/>
  <c r="L118" i="18" s="1"/>
  <c r="L119" i="18" s="1"/>
  <c r="L120" i="18" s="1"/>
  <c r="L121" i="18" s="1"/>
  <c r="L122" i="18" s="1"/>
  <c r="L123" i="18" s="1"/>
  <c r="L124" i="18" s="1"/>
  <c r="L125" i="18" s="1"/>
  <c r="L126" i="18" s="1"/>
  <c r="L127" i="18" s="1"/>
  <c r="L128" i="18" s="1"/>
  <c r="L129" i="18" s="1"/>
  <c r="L130" i="18" s="1"/>
  <c r="O162" i="18"/>
  <c r="N152" i="18"/>
  <c r="O157" i="18"/>
  <c r="N164" i="18"/>
  <c r="O152" i="18"/>
  <c r="N158" i="18"/>
  <c r="O164" i="18"/>
  <c r="N131" i="18"/>
  <c r="N133" i="18"/>
  <c r="N135" i="18"/>
  <c r="N137" i="18"/>
  <c r="N139" i="18"/>
  <c r="N141" i="18"/>
  <c r="N143" i="18"/>
  <c r="N145" i="18"/>
  <c r="N147" i="18"/>
  <c r="N149" i="18"/>
  <c r="N151" i="18"/>
  <c r="N153" i="18"/>
  <c r="N155" i="18"/>
  <c r="N157" i="18"/>
  <c r="N159" i="18"/>
  <c r="N161" i="18"/>
  <c r="N163" i="18"/>
  <c r="O161" i="18"/>
  <c r="O163" i="18"/>
  <c r="M7" i="18" l="1"/>
  <c r="M8" i="18" s="1"/>
  <c r="M9" i="18" s="1"/>
  <c r="M10" i="18" s="1"/>
  <c r="M11" i="18" s="1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M33" i="18" s="1"/>
  <c r="M34" i="18" s="1"/>
  <c r="M35" i="18" s="1"/>
  <c r="M36" i="18" s="1"/>
  <c r="M37" i="18" s="1"/>
  <c r="M38" i="18" s="1"/>
  <c r="M39" i="18" s="1"/>
  <c r="M40" i="18" s="1"/>
  <c r="M41" i="18" s="1"/>
  <c r="M42" i="18" s="1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M63" i="18" s="1"/>
  <c r="M64" i="18" s="1"/>
  <c r="M65" i="18" s="1"/>
  <c r="M66" i="18" s="1"/>
  <c r="M67" i="18" s="1"/>
  <c r="M68" i="18" s="1"/>
  <c r="M69" i="18" s="1"/>
  <c r="M70" i="18" s="1"/>
  <c r="M71" i="18" s="1"/>
  <c r="M72" i="18" s="1"/>
  <c r="M73" i="18" s="1"/>
  <c r="M74" i="18" s="1"/>
  <c r="M75" i="18" s="1"/>
  <c r="M76" i="18" s="1"/>
  <c r="M77" i="18" s="1"/>
  <c r="M78" i="18" s="1"/>
  <c r="M79" i="18" s="1"/>
  <c r="M80" i="18" s="1"/>
  <c r="M81" i="18" s="1"/>
  <c r="M82" i="18" s="1"/>
  <c r="M83" i="18" s="1"/>
  <c r="M84" i="18" s="1"/>
  <c r="M85" i="18" s="1"/>
  <c r="M86" i="18" s="1"/>
  <c r="M87" i="18" s="1"/>
  <c r="M88" i="18" s="1"/>
  <c r="M89" i="18" s="1"/>
  <c r="M90" i="18" s="1"/>
  <c r="M91" i="18" s="1"/>
  <c r="M92" i="18" s="1"/>
  <c r="M93" i="18" s="1"/>
  <c r="M94" i="18" s="1"/>
  <c r="M95" i="18" s="1"/>
  <c r="M96" i="18" s="1"/>
  <c r="M97" i="18" s="1"/>
  <c r="M98" i="18" s="1"/>
  <c r="M99" i="18" s="1"/>
  <c r="M100" i="18" s="1"/>
  <c r="M101" i="18" s="1"/>
  <c r="M102" i="18" s="1"/>
  <c r="M103" i="18" s="1"/>
  <c r="M104" i="18" s="1"/>
  <c r="M105" i="18" s="1"/>
  <c r="M106" i="18" s="1"/>
  <c r="M107" i="18" s="1"/>
  <c r="M108" i="18" s="1"/>
  <c r="M109" i="18" s="1"/>
  <c r="M110" i="18" s="1"/>
  <c r="M111" i="18" s="1"/>
  <c r="M112" i="18" s="1"/>
  <c r="M113" i="18" s="1"/>
  <c r="M114" i="18" s="1"/>
  <c r="M115" i="18" s="1"/>
  <c r="M116" i="18" s="1"/>
  <c r="M117" i="18" s="1"/>
  <c r="M118" i="18" s="1"/>
  <c r="M119" i="18" s="1"/>
  <c r="M120" i="18" s="1"/>
  <c r="M121" i="18" s="1"/>
  <c r="M122" i="18" s="1"/>
  <c r="M123" i="18" s="1"/>
  <c r="M124" i="18" s="1"/>
  <c r="M125" i="18" s="1"/>
  <c r="M126" i="18" s="1"/>
  <c r="M127" i="18" s="1"/>
  <c r="M128" i="18" s="1"/>
  <c r="M129" i="18" s="1"/>
  <c r="M130" i="18" s="1"/>
  <c r="M131" i="18" s="1"/>
  <c r="M132" i="18" s="1"/>
  <c r="M133" i="18" s="1"/>
  <c r="M134" i="18" s="1"/>
  <c r="M135" i="18" s="1"/>
  <c r="M136" i="18" s="1"/>
  <c r="M137" i="18" s="1"/>
  <c r="M138" i="18" s="1"/>
  <c r="M139" i="18" s="1"/>
  <c r="M140" i="18" s="1"/>
  <c r="M141" i="18" s="1"/>
  <c r="M142" i="18" s="1"/>
  <c r="M143" i="18" s="1"/>
  <c r="M144" i="18" s="1"/>
  <c r="M145" i="18" s="1"/>
  <c r="M146" i="18" s="1"/>
  <c r="M147" i="18" s="1"/>
  <c r="M148" i="18" s="1"/>
  <c r="M149" i="18" s="1"/>
  <c r="M150" i="18" s="1"/>
  <c r="M151" i="18" s="1"/>
  <c r="M152" i="18" s="1"/>
  <c r="M153" i="18" s="1"/>
  <c r="M154" i="18" s="1"/>
  <c r="M155" i="18" s="1"/>
  <c r="M156" i="18" s="1"/>
  <c r="M157" i="18" s="1"/>
  <c r="M158" i="18" s="1"/>
  <c r="M159" i="18" s="1"/>
  <c r="M160" i="18" s="1"/>
  <c r="M161" i="18" s="1"/>
  <c r="M162" i="18" s="1"/>
  <c r="M163" i="18" s="1"/>
  <c r="M164" i="18" s="1"/>
  <c r="M165" i="18" s="1"/>
  <c r="L131" i="18"/>
  <c r="L132" i="18" s="1"/>
  <c r="L133" i="18" s="1"/>
  <c r="L134" i="18" s="1"/>
  <c r="L135" i="18" s="1"/>
  <c r="L136" i="18" s="1"/>
  <c r="L137" i="18" s="1"/>
  <c r="L138" i="18" s="1"/>
  <c r="L139" i="18" s="1"/>
  <c r="L140" i="18" s="1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L151" i="18" s="1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</calcChain>
</file>

<file path=xl/sharedStrings.xml><?xml version="1.0" encoding="utf-8"?>
<sst xmlns="http://schemas.openxmlformats.org/spreadsheetml/2006/main" count="315" uniqueCount="91">
  <si>
    <t>Niveau</t>
  </si>
  <si>
    <t>2013</t>
  </si>
  <si>
    <t>2014</t>
  </si>
  <si>
    <t>2015</t>
  </si>
  <si>
    <t>2016</t>
  </si>
  <si>
    <t>2017</t>
  </si>
  <si>
    <t>2018</t>
  </si>
  <si>
    <t>2019</t>
  </si>
  <si>
    <t>Total</t>
  </si>
  <si>
    <t xml:space="preserve">Rectorat de Strasbourg
DEPP
Ce.ssa@ac-strasbourg.fr </t>
  </si>
  <si>
    <t>Ensemble</t>
  </si>
  <si>
    <t>1CAP2</t>
  </si>
  <si>
    <t>2CAP2</t>
  </si>
  <si>
    <t>Effectifs</t>
  </si>
  <si>
    <t>% réussite</t>
  </si>
  <si>
    <t>Général</t>
  </si>
  <si>
    <t>Techno</t>
  </si>
  <si>
    <t>redoublants</t>
  </si>
  <si>
    <t>Orientation</t>
  </si>
  <si>
    <t>6e</t>
  </si>
  <si>
    <t>5e</t>
  </si>
  <si>
    <t>4e</t>
  </si>
  <si>
    <t>3e</t>
  </si>
  <si>
    <t>2de GT</t>
  </si>
  <si>
    <t>2de Pro</t>
  </si>
  <si>
    <t>Moaf</t>
  </si>
  <si>
    <t>-</t>
  </si>
  <si>
    <t>Très favorisée</t>
  </si>
  <si>
    <t>Favorisée</t>
  </si>
  <si>
    <t>Moyenne</t>
  </si>
  <si>
    <t>Défavorisée</t>
  </si>
  <si>
    <t>Non renseignée</t>
  </si>
  <si>
    <t>Académie</t>
  </si>
  <si>
    <t>Allophones</t>
  </si>
  <si>
    <t>CAP</t>
  </si>
  <si>
    <t>BAC PRO</t>
  </si>
  <si>
    <t>Apprentis</t>
  </si>
  <si>
    <t>2nde GT</t>
  </si>
  <si>
    <t>Autres situations</t>
  </si>
  <si>
    <t>=&gt; dont sortants</t>
  </si>
  <si>
    <t>Ensemble académie public</t>
  </si>
  <si>
    <t>Pro</t>
  </si>
  <si>
    <t>Moyenne générale</t>
  </si>
  <si>
    <t>Ensemble 
des élèves</t>
  </si>
  <si>
    <t>BTS</t>
  </si>
  <si>
    <t>CPGE</t>
  </si>
  <si>
    <t>DUT</t>
  </si>
  <si>
    <t>INFIRMIER</t>
  </si>
  <si>
    <t>LICENCE LMD</t>
  </si>
  <si>
    <t>PACES</t>
  </si>
  <si>
    <t>Non retrouvés</t>
  </si>
  <si>
    <t>Présents</t>
  </si>
  <si>
    <t>Lycée voie pro</t>
  </si>
  <si>
    <t>Lycée voie GT</t>
  </si>
  <si>
    <t>Moyenne contrôle ponctuel</t>
  </si>
  <si>
    <t>Série 
professionnelle</t>
  </si>
  <si>
    <t>Série 
générale</t>
  </si>
  <si>
    <t>classe</t>
  </si>
  <si>
    <t>Inférieur à 50</t>
  </si>
  <si>
    <t>De 50 à 99</t>
  </si>
  <si>
    <t>de 100 à 149</t>
  </si>
  <si>
    <t>150 ou plus</t>
  </si>
  <si>
    <t>IPS</t>
  </si>
  <si>
    <t>Allophones - scolarisés dans l'académie depuis :</t>
  </si>
  <si>
    <t>1 ans</t>
  </si>
  <si>
    <t>2 ans</t>
  </si>
  <si>
    <t>3 ans</t>
  </si>
  <si>
    <t>4 ans</t>
  </si>
  <si>
    <t>5 ans</t>
  </si>
  <si>
    <t>6 ans</t>
  </si>
  <si>
    <t>7 ans</t>
  </si>
  <si>
    <t>1 an</t>
  </si>
  <si>
    <t>Allophones - scolarises dans l'académie depuis :</t>
  </si>
  <si>
    <t>Effectifs d'élèves allophones selon l’année et le niveau à l’entrée</t>
  </si>
  <si>
    <t>Champ : élèves passés par un dispositif allophone dans l'académie lors des années 2013/14 à 2019/20</t>
  </si>
  <si>
    <t>Répartition des élèves selon l'origine sociale</t>
  </si>
  <si>
    <t>Champ : élèves scolarisés dans un établissement public de l'académie lors des années 2013/14 à 2019/20 (hors post-bac)</t>
  </si>
  <si>
    <t>Répartition des élèves selon l'IPS</t>
  </si>
  <si>
    <t>Taux de sortie des EANA selon le niveau à l’entrée (en %)</t>
  </si>
  <si>
    <t>Orientation post-3e</t>
  </si>
  <si>
    <t>Champ : Élèves scolarisés en 3e dans un établissement public de l'académie lors des années 2013/14 à 2019/20</t>
  </si>
  <si>
    <t>Taux de réussite au DNB selon le nombre d’années de scolarisation</t>
  </si>
  <si>
    <t>Taux de réussite et nombre de présents au DNB selon l'origine sociale</t>
  </si>
  <si>
    <t>Champ : élèves scolarisés dans un établissement public de l'académie lors des années 2013/14 à 2019/20</t>
  </si>
  <si>
    <t>Moyennes générale et aux notes à l'écrit du DNB</t>
  </si>
  <si>
    <t>Taux de réussite au CAP</t>
  </si>
  <si>
    <t>Champ : élèves scolarisés dans un établissement public de l'académie lors des années 2013/14 à 2018/19</t>
  </si>
  <si>
    <t>Taux de réussite aux baccalauréats</t>
  </si>
  <si>
    <t>Champ : élèves scolarisés dans un établissement public de l'académie lors des années 2013/14 à 2017/18</t>
  </si>
  <si>
    <t>Poursuite d'études post-Bac</t>
  </si>
  <si>
    <t>Champ : Bacheliers passés par une dispositif allophone lors des années 2013/14 à 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</si>
</sst>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7">
    <xf numFmtId="0" fontId="0" fillId="0" borderId="0"/>
    <xf numFmtId="0" fontId="3" fillId="0" borderId="0"/>
    <xf numFmtId="0" fontId="11" fillId="2" borderId="9" applyNumberFormat="0" applyAlignment="0" applyProtection="0"/>
    <xf numFmtId="0" fontId="12" fillId="0" borderId="0"/>
    <xf numFmtId="9" fontId="12" fillId="0" borderId="0" applyFont="0" applyFill="0" applyBorder="0" applyAlignment="0" applyProtection="0"/>
    <xf numFmtId="0" fontId="2" fillId="0" borderId="0"/>
    <xf numFmtId="9" fontId="14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left" wrapText="1"/>
    </xf>
    <xf numFmtId="0" fontId="9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164" fontId="10" fillId="0" borderId="5" xfId="0" applyNumberFormat="1" applyFont="1" applyBorder="1"/>
    <xf numFmtId="164" fontId="10" fillId="0" borderId="6" xfId="0" applyNumberFormat="1" applyFont="1" applyBorder="1"/>
    <xf numFmtId="164" fontId="10" fillId="0" borderId="7" xfId="0" applyNumberFormat="1" applyFont="1" applyBorder="1"/>
    <xf numFmtId="0" fontId="10" fillId="0" borderId="8" xfId="0" quotePrefix="1" applyFont="1" applyBorder="1"/>
    <xf numFmtId="164" fontId="10" fillId="0" borderId="7" xfId="0" quotePrefix="1" applyNumberFormat="1" applyFont="1" applyBorder="1" applyAlignment="1">
      <alignment horizontal="right"/>
    </xf>
    <xf numFmtId="0" fontId="9" fillId="0" borderId="0" xfId="0" quotePrefix="1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2" borderId="9" xfId="2"/>
    <xf numFmtId="3" fontId="11" fillId="2" borderId="9" xfId="2" applyNumberFormat="1"/>
    <xf numFmtId="164" fontId="11" fillId="2" borderId="9" xfId="2" applyNumberFormat="1"/>
    <xf numFmtId="164" fontId="11" fillId="2" borderId="9" xfId="2" applyNumberFormat="1" applyAlignment="1">
      <alignment horizontal="right" vertical="center"/>
    </xf>
    <xf numFmtId="0" fontId="11" fillId="2" borderId="9" xfId="2" quotePrefix="1"/>
    <xf numFmtId="164" fontId="11" fillId="2" borderId="9" xfId="2" quotePrefix="1" applyNumberFormat="1"/>
    <xf numFmtId="0" fontId="11" fillId="2" borderId="9" xfId="2" applyAlignment="1">
      <alignment horizontal="right"/>
    </xf>
    <xf numFmtId="2" fontId="11" fillId="2" borderId="9" xfId="2" applyNumberFormat="1"/>
    <xf numFmtId="164" fontId="11" fillId="2" borderId="9" xfId="2" applyNumberFormat="1" applyAlignment="1">
      <alignment horizontal="right"/>
    </xf>
    <xf numFmtId="0" fontId="11" fillId="2" borderId="9" xfId="2" applyAlignment="1">
      <alignment horizontal="center" vertical="center" wrapText="1"/>
    </xf>
    <xf numFmtId="0" fontId="11" fillId="2" borderId="9" xfId="2" applyAlignment="1">
      <alignment horizontal="center" vertical="center"/>
    </xf>
    <xf numFmtId="0" fontId="11" fillId="2" borderId="9" xfId="2" applyAlignment="1">
      <alignment horizontal="center"/>
    </xf>
    <xf numFmtId="0" fontId="11" fillId="2" borderId="9" xfId="2" applyAlignment="1">
      <alignment vertical="center"/>
    </xf>
    <xf numFmtId="0" fontId="5" fillId="0" borderId="0" xfId="0" applyFont="1" applyAlignment="1">
      <alignment horizontal="left" wrapText="1"/>
    </xf>
    <xf numFmtId="0" fontId="11" fillId="2" borderId="9" xfId="2" applyAlignment="1">
      <alignment horizontal="center" vertical="center"/>
    </xf>
    <xf numFmtId="0" fontId="2" fillId="0" borderId="0" xfId="5"/>
    <xf numFmtId="0" fontId="0" fillId="0" borderId="0" xfId="5" applyFont="1"/>
    <xf numFmtId="0" fontId="2" fillId="0" borderId="0" xfId="5" applyAlignment="1">
      <alignment horizontal="left"/>
    </xf>
    <xf numFmtId="0" fontId="2" fillId="0" borderId="0" xfId="5" applyNumberFormat="1"/>
    <xf numFmtId="164" fontId="2" fillId="0" borderId="0" xfId="5" applyNumberFormat="1"/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2" borderId="9" xfId="2" applyAlignment="1">
      <alignment horizontal="center" vertical="center"/>
    </xf>
    <xf numFmtId="165" fontId="8" fillId="0" borderId="0" xfId="6" applyNumberFormat="1" applyFont="1"/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2" borderId="9" xfId="2" applyAlignment="1">
      <alignment horizontal="center" vertical="center"/>
    </xf>
    <xf numFmtId="0" fontId="11" fillId="2" borderId="9" xfId="2" applyAlignment="1">
      <alignment horizontal="center" vertical="center" wrapText="1"/>
    </xf>
    <xf numFmtId="0" fontId="11" fillId="2" borderId="10" xfId="2" applyBorder="1" applyAlignment="1">
      <alignment horizontal="center" vertical="center" wrapText="1"/>
    </xf>
    <xf numFmtId="0" fontId="11" fillId="2" borderId="11" xfId="2" applyBorder="1" applyAlignment="1">
      <alignment horizontal="center" vertical="center"/>
    </xf>
    <xf numFmtId="0" fontId="11" fillId="2" borderId="12" xfId="2" applyBorder="1" applyAlignment="1">
      <alignment horizontal="center"/>
    </xf>
    <xf numFmtId="0" fontId="11" fillId="2" borderId="13" xfId="2" applyBorder="1" applyAlignment="1">
      <alignment horizontal="center"/>
    </xf>
    <xf numFmtId="0" fontId="11" fillId="2" borderId="14" xfId="2" applyBorder="1" applyAlignment="1">
      <alignment horizontal="center"/>
    </xf>
    <xf numFmtId="0" fontId="1" fillId="0" borderId="0" xfId="5" applyFont="1" applyFill="1" applyBorder="1"/>
    <xf numFmtId="0" fontId="15" fillId="0" borderId="15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0" xfId="5" applyFont="1"/>
    <xf numFmtId="0" fontId="1" fillId="0" borderId="0" xfId="5" applyFont="1" applyAlignment="1">
      <alignment horizontal="left" wrapText="1"/>
    </xf>
    <xf numFmtId="0" fontId="15" fillId="0" borderId="0" xfId="0" applyFont="1"/>
    <xf numFmtId="0" fontId="0" fillId="0" borderId="0" xfId="0" applyFont="1"/>
    <xf numFmtId="0" fontId="16" fillId="0" borderId="0" xfId="0" applyFont="1"/>
    <xf numFmtId="0" fontId="15" fillId="0" borderId="0" xfId="0" applyFont="1" applyAlignment="1">
      <alignment horizontal="left" wrapText="1"/>
    </xf>
  </cellXfs>
  <cellStyles count="7">
    <cellStyle name="Normal" xfId="0" builtinId="0"/>
    <cellStyle name="Normal 2" xfId="1" xr:uid="{1C651DFF-4B82-4CA9-A47A-5C5CE1E1AE83}"/>
    <cellStyle name="Normal 2 2" xfId="5" xr:uid="{EA9703C6-52C6-41BC-902E-62C7F921BD94}"/>
    <cellStyle name="Normal 3" xfId="3" xr:uid="{75687063-D5B7-4247-8D24-E006EDCB6EF0}"/>
    <cellStyle name="Pourcentage" xfId="6" builtinId="5"/>
    <cellStyle name="Pourcentage 2" xfId="4" xr:uid="{E6323546-A64E-4BE8-B6B1-18A9CC592C64}"/>
    <cellStyle name="Sortie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Graph1!$A$6</c:f>
              <c:strCache>
                <c:ptCount val="1"/>
                <c:pt idx="0">
                  <c:v>6e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Graph1!$B$5:$H$5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Graph1!$B$6:$H$6</c:f>
              <c:numCache>
                <c:formatCode>General</c:formatCode>
                <c:ptCount val="7"/>
                <c:pt idx="0">
                  <c:v>166</c:v>
                </c:pt>
                <c:pt idx="1">
                  <c:v>178</c:v>
                </c:pt>
                <c:pt idx="2">
                  <c:v>175</c:v>
                </c:pt>
                <c:pt idx="3">
                  <c:v>160</c:v>
                </c:pt>
                <c:pt idx="4">
                  <c:v>181</c:v>
                </c:pt>
                <c:pt idx="5">
                  <c:v>211</c:v>
                </c:pt>
                <c:pt idx="6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E-4D15-B8C5-AAD08B6E8DC8}"/>
            </c:ext>
          </c:extLst>
        </c:ser>
        <c:ser>
          <c:idx val="1"/>
          <c:order val="1"/>
          <c:tx>
            <c:strRef>
              <c:f>Graph1!$A$7</c:f>
              <c:strCache>
                <c:ptCount val="1"/>
                <c:pt idx="0">
                  <c:v>5e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Graph1!$B$5:$H$5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Graph1!$B$7:$H$7</c:f>
              <c:numCache>
                <c:formatCode>General</c:formatCode>
                <c:ptCount val="7"/>
                <c:pt idx="0">
                  <c:v>138</c:v>
                </c:pt>
                <c:pt idx="1">
                  <c:v>140</c:v>
                </c:pt>
                <c:pt idx="2">
                  <c:v>158</c:v>
                </c:pt>
                <c:pt idx="3">
                  <c:v>153</c:v>
                </c:pt>
                <c:pt idx="4">
                  <c:v>179</c:v>
                </c:pt>
                <c:pt idx="5">
                  <c:v>159</c:v>
                </c:pt>
                <c:pt idx="6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1E-4D15-B8C5-AAD08B6E8DC8}"/>
            </c:ext>
          </c:extLst>
        </c:ser>
        <c:ser>
          <c:idx val="2"/>
          <c:order val="2"/>
          <c:tx>
            <c:strRef>
              <c:f>Graph1!$A$8</c:f>
              <c:strCache>
                <c:ptCount val="1"/>
                <c:pt idx="0">
                  <c:v>4e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Graph1!$B$5:$H$5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Graph1!$B$8:$H$8</c:f>
              <c:numCache>
                <c:formatCode>General</c:formatCode>
                <c:ptCount val="7"/>
                <c:pt idx="0">
                  <c:v>95</c:v>
                </c:pt>
                <c:pt idx="1">
                  <c:v>159</c:v>
                </c:pt>
                <c:pt idx="2">
                  <c:v>151</c:v>
                </c:pt>
                <c:pt idx="3">
                  <c:v>163</c:v>
                </c:pt>
                <c:pt idx="4">
                  <c:v>224</c:v>
                </c:pt>
                <c:pt idx="5">
                  <c:v>200</c:v>
                </c:pt>
                <c:pt idx="6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1E-4D15-B8C5-AAD08B6E8DC8}"/>
            </c:ext>
          </c:extLst>
        </c:ser>
        <c:ser>
          <c:idx val="3"/>
          <c:order val="3"/>
          <c:tx>
            <c:strRef>
              <c:f>Graph1!$A$9</c:f>
              <c:strCache>
                <c:ptCount val="1"/>
                <c:pt idx="0">
                  <c:v>3e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Graph1!$B$5:$H$5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Graph1!$B$9:$H$9</c:f>
              <c:numCache>
                <c:formatCode>General</c:formatCode>
                <c:ptCount val="7"/>
                <c:pt idx="0">
                  <c:v>126</c:v>
                </c:pt>
                <c:pt idx="1">
                  <c:v>167</c:v>
                </c:pt>
                <c:pt idx="2">
                  <c:v>172</c:v>
                </c:pt>
                <c:pt idx="3">
                  <c:v>201</c:v>
                </c:pt>
                <c:pt idx="4">
                  <c:v>183</c:v>
                </c:pt>
                <c:pt idx="5">
                  <c:v>278</c:v>
                </c:pt>
                <c:pt idx="6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1E-4D15-B8C5-AAD08B6E8DC8}"/>
            </c:ext>
          </c:extLst>
        </c:ser>
        <c:ser>
          <c:idx val="4"/>
          <c:order val="4"/>
          <c:tx>
            <c:strRef>
              <c:f>Graph1!$A$10</c:f>
              <c:strCache>
                <c:ptCount val="1"/>
                <c:pt idx="0">
                  <c:v>Lycée voie GT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Graph1!$B$5:$H$5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Graph1!$B$10:$H$10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30</c:v>
                </c:pt>
                <c:pt idx="5">
                  <c:v>20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1E-4D15-B8C5-AAD08B6E8DC8}"/>
            </c:ext>
          </c:extLst>
        </c:ser>
        <c:ser>
          <c:idx val="5"/>
          <c:order val="5"/>
          <c:tx>
            <c:strRef>
              <c:f>Graph1!$A$11</c:f>
              <c:strCache>
                <c:ptCount val="1"/>
                <c:pt idx="0">
                  <c:v>Lycée voie pro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Graph1!$B$5:$H$5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Graph1!$B$11:$H$11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61</c:v>
                </c:pt>
                <c:pt idx="5">
                  <c:v>71</c:v>
                </c:pt>
                <c:pt idx="6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1E-4D15-B8C5-AAD08B6E8DC8}"/>
            </c:ext>
          </c:extLst>
        </c:ser>
        <c:ser>
          <c:idx val="6"/>
          <c:order val="6"/>
          <c:tx>
            <c:strRef>
              <c:f>Graph1!$A$12</c:f>
              <c:strCache>
                <c:ptCount val="1"/>
                <c:pt idx="0">
                  <c:v>Moaf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Graph1!$B$5:$H$5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Graph1!$B$12:$H$12</c:f>
              <c:numCache>
                <c:formatCode>General</c:formatCode>
                <c:ptCount val="7"/>
                <c:pt idx="1">
                  <c:v>22</c:v>
                </c:pt>
                <c:pt idx="2">
                  <c:v>26</c:v>
                </c:pt>
                <c:pt idx="3">
                  <c:v>34</c:v>
                </c:pt>
                <c:pt idx="4">
                  <c:v>43</c:v>
                </c:pt>
                <c:pt idx="5">
                  <c:v>37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1E-4D15-B8C5-AAD08B6E8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070975"/>
        <c:axId val="244496063"/>
      </c:areaChart>
      <c:catAx>
        <c:axId val="24407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4496063"/>
        <c:crosses val="autoZero"/>
        <c:auto val="1"/>
        <c:lblAlgn val="ctr"/>
        <c:lblOffset val="100"/>
        <c:noMultiLvlLbl val="0"/>
      </c:catAx>
      <c:valAx>
        <c:axId val="244496063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40709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83814523184598E-2"/>
          <c:y val="5.0925925925925923E-2"/>
          <c:w val="0.88396062992125979"/>
          <c:h val="0.82373432487605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Graph2!$A$6</c:f>
              <c:strCache>
                <c:ptCount val="1"/>
                <c:pt idx="0">
                  <c:v>Allophones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Graph2!$B$5:$F$5</c:f>
              <c:strCache>
                <c:ptCount val="5"/>
                <c:pt idx="0">
                  <c:v>Très favorisée</c:v>
                </c:pt>
                <c:pt idx="1">
                  <c:v>Favorisée</c:v>
                </c:pt>
                <c:pt idx="2">
                  <c:v>Moyenne</c:v>
                </c:pt>
                <c:pt idx="3">
                  <c:v>Défavorisée</c:v>
                </c:pt>
                <c:pt idx="4">
                  <c:v>Non renseignée</c:v>
                </c:pt>
              </c:strCache>
            </c:strRef>
          </c:cat>
          <c:val>
            <c:numRef>
              <c:f>Graph2!$B$6:$F$6</c:f>
              <c:numCache>
                <c:formatCode>0.0</c:formatCode>
                <c:ptCount val="5"/>
                <c:pt idx="0">
                  <c:v>2.5411951558467338</c:v>
                </c:pt>
                <c:pt idx="1">
                  <c:v>4.5662100456620998</c:v>
                </c:pt>
                <c:pt idx="2">
                  <c:v>8.5566805638276744</c:v>
                </c:pt>
                <c:pt idx="3">
                  <c:v>72.78141751042287</c:v>
                </c:pt>
                <c:pt idx="4">
                  <c:v>11.55449672424062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A-4FDD-B5D9-0FCAC424E856}"/>
            </c:ext>
          </c:extLst>
        </c:ser>
        <c:ser>
          <c:idx val="1"/>
          <c:order val="1"/>
          <c:tx>
            <c:strRef>
              <c:f>Graph2!$A$7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Graph2!$B$5:$F$5</c:f>
              <c:strCache>
                <c:ptCount val="5"/>
                <c:pt idx="0">
                  <c:v>Très favorisée</c:v>
                </c:pt>
                <c:pt idx="1">
                  <c:v>Favorisée</c:v>
                </c:pt>
                <c:pt idx="2">
                  <c:v>Moyenne</c:v>
                </c:pt>
                <c:pt idx="3">
                  <c:v>Défavorisée</c:v>
                </c:pt>
                <c:pt idx="4">
                  <c:v>Non renseignée</c:v>
                </c:pt>
              </c:strCache>
            </c:strRef>
          </c:cat>
          <c:val>
            <c:numRef>
              <c:f>Graph2!$B$7:$F$7</c:f>
              <c:numCache>
                <c:formatCode>0.0</c:formatCode>
                <c:ptCount val="5"/>
                <c:pt idx="0">
                  <c:v>19.753264692515554</c:v>
                </c:pt>
                <c:pt idx="1">
                  <c:v>13.565292730923964</c:v>
                </c:pt>
                <c:pt idx="2">
                  <c:v>20.933434525928362</c:v>
                </c:pt>
                <c:pt idx="3">
                  <c:v>44.190492821370441</c:v>
                </c:pt>
                <c:pt idx="4">
                  <c:v>1.5575152292616747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A-4FDD-B5D9-0FCAC424E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791279"/>
        <c:axId val="244507711"/>
      </c:barChart>
      <c:catAx>
        <c:axId val="29679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4507711"/>
        <c:crosses val="autoZero"/>
        <c:auto val="1"/>
        <c:lblAlgn val="ctr"/>
        <c:lblOffset val="100"/>
        <c:noMultiLvlLbl val="0"/>
      </c:catAx>
      <c:valAx>
        <c:axId val="244507711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67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33902012248468"/>
          <c:y val="6.5392971711869349E-2"/>
          <c:w val="0.3235441819772528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39225154107642E-2"/>
          <c:y val="3.7367298611792818E-2"/>
          <c:w val="0.9214008935905913"/>
          <c:h val="0.83839191689427195"/>
        </c:manualLayout>
      </c:layout>
      <c:areaChart>
        <c:grouping val="standard"/>
        <c:varyColors val="0"/>
        <c:ser>
          <c:idx val="0"/>
          <c:order val="0"/>
          <c:tx>
            <c:strRef>
              <c:f>Graph3!$L$5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Graph3!$K$6:$K$165</c:f>
              <c:numCache>
                <c:formatCode>General</c:formatCode>
                <c:ptCount val="160"/>
                <c:pt idx="0">
                  <c:v>32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46</c:v>
                </c:pt>
                <c:pt idx="5">
                  <c:v>47</c:v>
                </c:pt>
                <c:pt idx="6">
                  <c:v>50</c:v>
                </c:pt>
                <c:pt idx="7">
                  <c:v>51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57.5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62.5</c:v>
                </c:pt>
                <c:pt idx="20">
                  <c:v>64</c:v>
                </c:pt>
                <c:pt idx="21">
                  <c:v>64.5</c:v>
                </c:pt>
                <c:pt idx="22">
                  <c:v>65</c:v>
                </c:pt>
                <c:pt idx="23">
                  <c:v>65.5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  <c:pt idx="27">
                  <c:v>69</c:v>
                </c:pt>
                <c:pt idx="28">
                  <c:v>69.5</c:v>
                </c:pt>
                <c:pt idx="29">
                  <c:v>70</c:v>
                </c:pt>
                <c:pt idx="30">
                  <c:v>71</c:v>
                </c:pt>
                <c:pt idx="31">
                  <c:v>71.5</c:v>
                </c:pt>
                <c:pt idx="32">
                  <c:v>72</c:v>
                </c:pt>
                <c:pt idx="33">
                  <c:v>73</c:v>
                </c:pt>
                <c:pt idx="34">
                  <c:v>73.5</c:v>
                </c:pt>
                <c:pt idx="35">
                  <c:v>74</c:v>
                </c:pt>
                <c:pt idx="36">
                  <c:v>74.5</c:v>
                </c:pt>
                <c:pt idx="37">
                  <c:v>75</c:v>
                </c:pt>
                <c:pt idx="38">
                  <c:v>76</c:v>
                </c:pt>
                <c:pt idx="39">
                  <c:v>76.5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79.5</c:v>
                </c:pt>
                <c:pt idx="44">
                  <c:v>80</c:v>
                </c:pt>
                <c:pt idx="45">
                  <c:v>81</c:v>
                </c:pt>
                <c:pt idx="46">
                  <c:v>81.5</c:v>
                </c:pt>
                <c:pt idx="47">
                  <c:v>82</c:v>
                </c:pt>
                <c:pt idx="48">
                  <c:v>82.5</c:v>
                </c:pt>
                <c:pt idx="49">
                  <c:v>83</c:v>
                </c:pt>
                <c:pt idx="50">
                  <c:v>84</c:v>
                </c:pt>
                <c:pt idx="51">
                  <c:v>84.5</c:v>
                </c:pt>
                <c:pt idx="52">
                  <c:v>85</c:v>
                </c:pt>
                <c:pt idx="53">
                  <c:v>86</c:v>
                </c:pt>
                <c:pt idx="54">
                  <c:v>86.5</c:v>
                </c:pt>
                <c:pt idx="55">
                  <c:v>87</c:v>
                </c:pt>
                <c:pt idx="56">
                  <c:v>88</c:v>
                </c:pt>
                <c:pt idx="57">
                  <c:v>89</c:v>
                </c:pt>
                <c:pt idx="58">
                  <c:v>89.5</c:v>
                </c:pt>
                <c:pt idx="59">
                  <c:v>90</c:v>
                </c:pt>
                <c:pt idx="60">
                  <c:v>90.5</c:v>
                </c:pt>
                <c:pt idx="61">
                  <c:v>91</c:v>
                </c:pt>
                <c:pt idx="62">
                  <c:v>92</c:v>
                </c:pt>
                <c:pt idx="63">
                  <c:v>92.5</c:v>
                </c:pt>
                <c:pt idx="64">
                  <c:v>93</c:v>
                </c:pt>
                <c:pt idx="65">
                  <c:v>94</c:v>
                </c:pt>
                <c:pt idx="66">
                  <c:v>95</c:v>
                </c:pt>
                <c:pt idx="67">
                  <c:v>96</c:v>
                </c:pt>
                <c:pt idx="68">
                  <c:v>96.5</c:v>
                </c:pt>
                <c:pt idx="69">
                  <c:v>97</c:v>
                </c:pt>
                <c:pt idx="70">
                  <c:v>97.5</c:v>
                </c:pt>
                <c:pt idx="71">
                  <c:v>98</c:v>
                </c:pt>
                <c:pt idx="72">
                  <c:v>99</c:v>
                </c:pt>
                <c:pt idx="73">
                  <c:v>100</c:v>
                </c:pt>
                <c:pt idx="74">
                  <c:v>100.5</c:v>
                </c:pt>
                <c:pt idx="75">
                  <c:v>101</c:v>
                </c:pt>
                <c:pt idx="76">
                  <c:v>101.5</c:v>
                </c:pt>
                <c:pt idx="77">
                  <c:v>102</c:v>
                </c:pt>
                <c:pt idx="78">
                  <c:v>102.5</c:v>
                </c:pt>
                <c:pt idx="79">
                  <c:v>103</c:v>
                </c:pt>
                <c:pt idx="80">
                  <c:v>104</c:v>
                </c:pt>
                <c:pt idx="81">
                  <c:v>104.5</c:v>
                </c:pt>
                <c:pt idx="82">
                  <c:v>105</c:v>
                </c:pt>
                <c:pt idx="83">
                  <c:v>105.5</c:v>
                </c:pt>
                <c:pt idx="84">
                  <c:v>106</c:v>
                </c:pt>
                <c:pt idx="85">
                  <c:v>107.5</c:v>
                </c:pt>
                <c:pt idx="86">
                  <c:v>108</c:v>
                </c:pt>
                <c:pt idx="87">
                  <c:v>109</c:v>
                </c:pt>
                <c:pt idx="88">
                  <c:v>109.5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115</c:v>
                </c:pt>
                <c:pt idx="94">
                  <c:v>116</c:v>
                </c:pt>
                <c:pt idx="95">
                  <c:v>116.5</c:v>
                </c:pt>
                <c:pt idx="96">
                  <c:v>117</c:v>
                </c:pt>
                <c:pt idx="97">
                  <c:v>118</c:v>
                </c:pt>
                <c:pt idx="98">
                  <c:v>118.5</c:v>
                </c:pt>
                <c:pt idx="99">
                  <c:v>119</c:v>
                </c:pt>
                <c:pt idx="100">
                  <c:v>119.5</c:v>
                </c:pt>
                <c:pt idx="101">
                  <c:v>120</c:v>
                </c:pt>
                <c:pt idx="102">
                  <c:v>121</c:v>
                </c:pt>
                <c:pt idx="103">
                  <c:v>121.5</c:v>
                </c:pt>
                <c:pt idx="104">
                  <c:v>122</c:v>
                </c:pt>
                <c:pt idx="105">
                  <c:v>122.5</c:v>
                </c:pt>
                <c:pt idx="106">
                  <c:v>123</c:v>
                </c:pt>
                <c:pt idx="107">
                  <c:v>124.5</c:v>
                </c:pt>
                <c:pt idx="108">
                  <c:v>125</c:v>
                </c:pt>
                <c:pt idx="109">
                  <c:v>126</c:v>
                </c:pt>
                <c:pt idx="110">
                  <c:v>126.5</c:v>
                </c:pt>
                <c:pt idx="111">
                  <c:v>127</c:v>
                </c:pt>
                <c:pt idx="112">
                  <c:v>128</c:v>
                </c:pt>
                <c:pt idx="113">
                  <c:v>128.5</c:v>
                </c:pt>
                <c:pt idx="114">
                  <c:v>129</c:v>
                </c:pt>
                <c:pt idx="115">
                  <c:v>130</c:v>
                </c:pt>
                <c:pt idx="116">
                  <c:v>131</c:v>
                </c:pt>
                <c:pt idx="117">
                  <c:v>131.5</c:v>
                </c:pt>
                <c:pt idx="118">
                  <c:v>132</c:v>
                </c:pt>
                <c:pt idx="119">
                  <c:v>132.5</c:v>
                </c:pt>
                <c:pt idx="120">
                  <c:v>134</c:v>
                </c:pt>
                <c:pt idx="121">
                  <c:v>135</c:v>
                </c:pt>
                <c:pt idx="122">
                  <c:v>136</c:v>
                </c:pt>
                <c:pt idx="123">
                  <c:v>136.5</c:v>
                </c:pt>
                <c:pt idx="124">
                  <c:v>137</c:v>
                </c:pt>
                <c:pt idx="125">
                  <c:v>138</c:v>
                </c:pt>
                <c:pt idx="126">
                  <c:v>139</c:v>
                </c:pt>
                <c:pt idx="127">
                  <c:v>140</c:v>
                </c:pt>
                <c:pt idx="128">
                  <c:v>141.5</c:v>
                </c:pt>
                <c:pt idx="129">
                  <c:v>142</c:v>
                </c:pt>
                <c:pt idx="130">
                  <c:v>143</c:v>
                </c:pt>
                <c:pt idx="131">
                  <c:v>144</c:v>
                </c:pt>
                <c:pt idx="132">
                  <c:v>145</c:v>
                </c:pt>
                <c:pt idx="133">
                  <c:v>146</c:v>
                </c:pt>
                <c:pt idx="134">
                  <c:v>147</c:v>
                </c:pt>
                <c:pt idx="135">
                  <c:v>148</c:v>
                </c:pt>
                <c:pt idx="136">
                  <c:v>148.5</c:v>
                </c:pt>
                <c:pt idx="137">
                  <c:v>149</c:v>
                </c:pt>
                <c:pt idx="138">
                  <c:v>151</c:v>
                </c:pt>
                <c:pt idx="139">
                  <c:v>153</c:v>
                </c:pt>
                <c:pt idx="140">
                  <c:v>154</c:v>
                </c:pt>
                <c:pt idx="141">
                  <c:v>155</c:v>
                </c:pt>
                <c:pt idx="142">
                  <c:v>156</c:v>
                </c:pt>
                <c:pt idx="143">
                  <c:v>157</c:v>
                </c:pt>
                <c:pt idx="144">
                  <c:v>158</c:v>
                </c:pt>
                <c:pt idx="145">
                  <c:v>158.5</c:v>
                </c:pt>
                <c:pt idx="146">
                  <c:v>159</c:v>
                </c:pt>
                <c:pt idx="147">
                  <c:v>160</c:v>
                </c:pt>
                <c:pt idx="148">
                  <c:v>163</c:v>
                </c:pt>
                <c:pt idx="149">
                  <c:v>164</c:v>
                </c:pt>
                <c:pt idx="150">
                  <c:v>165</c:v>
                </c:pt>
                <c:pt idx="151">
                  <c:v>166</c:v>
                </c:pt>
                <c:pt idx="152">
                  <c:v>167</c:v>
                </c:pt>
                <c:pt idx="153">
                  <c:v>169</c:v>
                </c:pt>
                <c:pt idx="154">
                  <c:v>172</c:v>
                </c:pt>
                <c:pt idx="155">
                  <c:v>173</c:v>
                </c:pt>
                <c:pt idx="156">
                  <c:v>174</c:v>
                </c:pt>
                <c:pt idx="157">
                  <c:v>175</c:v>
                </c:pt>
                <c:pt idx="158">
                  <c:v>177</c:v>
                </c:pt>
                <c:pt idx="159">
                  <c:v>179</c:v>
                </c:pt>
              </c:numCache>
            </c:numRef>
          </c:cat>
          <c:val>
            <c:numRef>
              <c:f>Graph3!$L$6:$L$165</c:f>
              <c:numCache>
                <c:formatCode>0.0</c:formatCode>
                <c:ptCount val="160"/>
                <c:pt idx="0">
                  <c:v>9.4899964272954634E-3</c:v>
                </c:pt>
                <c:pt idx="1">
                  <c:v>4.8901393354769562E-2</c:v>
                </c:pt>
                <c:pt idx="2">
                  <c:v>0.1774071096820293</c:v>
                </c:pt>
                <c:pt idx="3">
                  <c:v>0.32578599499821365</c:v>
                </c:pt>
                <c:pt idx="4">
                  <c:v>3.6626920328688821</c:v>
                </c:pt>
                <c:pt idx="5">
                  <c:v>5.9981243301178999</c:v>
                </c:pt>
                <c:pt idx="6">
                  <c:v>8.605305466237942</c:v>
                </c:pt>
                <c:pt idx="7">
                  <c:v>8.65018756698821</c:v>
                </c:pt>
                <c:pt idx="8">
                  <c:v>9.9201723829939255</c:v>
                </c:pt>
                <c:pt idx="9">
                  <c:v>9.9641613076098601</c:v>
                </c:pt>
                <c:pt idx="10">
                  <c:v>10.197168631654161</c:v>
                </c:pt>
                <c:pt idx="11">
                  <c:v>10.226531797070381</c:v>
                </c:pt>
                <c:pt idx="12">
                  <c:v>10.576545194712395</c:v>
                </c:pt>
                <c:pt idx="13">
                  <c:v>10.576656841729188</c:v>
                </c:pt>
                <c:pt idx="14">
                  <c:v>11.521190603787065</c:v>
                </c:pt>
                <c:pt idx="15">
                  <c:v>12.469073776348695</c:v>
                </c:pt>
                <c:pt idx="16">
                  <c:v>13.301402286530903</c:v>
                </c:pt>
                <c:pt idx="17">
                  <c:v>13.365376027152553</c:v>
                </c:pt>
                <c:pt idx="18">
                  <c:v>18.755470703822795</c:v>
                </c:pt>
                <c:pt idx="19">
                  <c:v>18.756363879957128</c:v>
                </c:pt>
                <c:pt idx="20">
                  <c:v>18.773780814576636</c:v>
                </c:pt>
                <c:pt idx="21">
                  <c:v>18.774227402643803</c:v>
                </c:pt>
                <c:pt idx="22">
                  <c:v>19.577192747409789</c:v>
                </c:pt>
                <c:pt idx="23">
                  <c:v>19.577862629510541</c:v>
                </c:pt>
                <c:pt idx="24">
                  <c:v>20.620869060378709</c:v>
                </c:pt>
                <c:pt idx="25">
                  <c:v>20.69399785637728</c:v>
                </c:pt>
                <c:pt idx="26">
                  <c:v>21.380180421579137</c:v>
                </c:pt>
                <c:pt idx="27">
                  <c:v>23.727112361557701</c:v>
                </c:pt>
                <c:pt idx="28">
                  <c:v>23.727224008574492</c:v>
                </c:pt>
                <c:pt idx="29">
                  <c:v>23.77210610932476</c:v>
                </c:pt>
                <c:pt idx="30">
                  <c:v>25.150723472668812</c:v>
                </c:pt>
                <c:pt idx="31">
                  <c:v>25.15183994283673</c:v>
                </c:pt>
                <c:pt idx="32">
                  <c:v>25.579559664165778</c:v>
                </c:pt>
                <c:pt idx="33">
                  <c:v>26.211035191139697</c:v>
                </c:pt>
                <c:pt idx="34">
                  <c:v>26.211146838156488</c:v>
                </c:pt>
                <c:pt idx="35">
                  <c:v>26.516166488031445</c:v>
                </c:pt>
                <c:pt idx="36">
                  <c:v>26.51638978206503</c:v>
                </c:pt>
                <c:pt idx="37">
                  <c:v>26.778202036441591</c:v>
                </c:pt>
                <c:pt idx="38">
                  <c:v>29.550062522329409</c:v>
                </c:pt>
                <c:pt idx="39">
                  <c:v>29.552965344765994</c:v>
                </c:pt>
                <c:pt idx="40">
                  <c:v>32.85012504465881</c:v>
                </c:pt>
                <c:pt idx="41">
                  <c:v>33.261432654519474</c:v>
                </c:pt>
                <c:pt idx="42">
                  <c:v>35.639179171132554</c:v>
                </c:pt>
                <c:pt idx="43">
                  <c:v>35.639402465166135</c:v>
                </c:pt>
                <c:pt idx="44">
                  <c:v>35.97244551625581</c:v>
                </c:pt>
                <c:pt idx="45">
                  <c:v>36.052608074312261</c:v>
                </c:pt>
                <c:pt idx="46">
                  <c:v>36.053166309396218</c:v>
                </c:pt>
                <c:pt idx="47">
                  <c:v>36.494506966773855</c:v>
                </c:pt>
                <c:pt idx="48">
                  <c:v>36.495065201857813</c:v>
                </c:pt>
                <c:pt idx="49">
                  <c:v>36.537491068238666</c:v>
                </c:pt>
                <c:pt idx="50">
                  <c:v>36.543966595212588</c:v>
                </c:pt>
                <c:pt idx="51">
                  <c:v>36.544748124330127</c:v>
                </c:pt>
                <c:pt idx="52">
                  <c:v>36.889067524115767</c:v>
                </c:pt>
                <c:pt idx="53">
                  <c:v>38.775902107895689</c:v>
                </c:pt>
                <c:pt idx="54">
                  <c:v>38.776237048946065</c:v>
                </c:pt>
                <c:pt idx="55">
                  <c:v>39.69319399785639</c:v>
                </c:pt>
                <c:pt idx="56">
                  <c:v>42.238522686673825</c:v>
                </c:pt>
                <c:pt idx="57">
                  <c:v>42.669815112540206</c:v>
                </c:pt>
                <c:pt idx="58">
                  <c:v>42.670373347624164</c:v>
                </c:pt>
                <c:pt idx="59">
                  <c:v>43.059574848160068</c:v>
                </c:pt>
                <c:pt idx="60">
                  <c:v>43.059686495176862</c:v>
                </c:pt>
                <c:pt idx="61">
                  <c:v>44.503840657377651</c:v>
                </c:pt>
                <c:pt idx="62">
                  <c:v>44.520029474812446</c:v>
                </c:pt>
                <c:pt idx="63">
                  <c:v>44.520252768846028</c:v>
                </c:pt>
                <c:pt idx="64">
                  <c:v>46.214272954626665</c:v>
                </c:pt>
                <c:pt idx="65">
                  <c:v>46.669346195069679</c:v>
                </c:pt>
                <c:pt idx="66">
                  <c:v>49.247164165773498</c:v>
                </c:pt>
                <c:pt idx="67">
                  <c:v>50.189688281529122</c:v>
                </c:pt>
                <c:pt idx="68">
                  <c:v>50.189911575562704</c:v>
                </c:pt>
                <c:pt idx="69">
                  <c:v>51.565849410503752</c:v>
                </c:pt>
                <c:pt idx="70">
                  <c:v>51.565961057520546</c:v>
                </c:pt>
                <c:pt idx="71">
                  <c:v>52.063236870310831</c:v>
                </c:pt>
                <c:pt idx="72">
                  <c:v>54.056024473026085</c:v>
                </c:pt>
                <c:pt idx="73">
                  <c:v>54.121561271882818</c:v>
                </c:pt>
                <c:pt idx="74">
                  <c:v>54.1217845659164</c:v>
                </c:pt>
                <c:pt idx="75">
                  <c:v>56.464697213290464</c:v>
                </c:pt>
                <c:pt idx="76">
                  <c:v>56.46503215434084</c:v>
                </c:pt>
                <c:pt idx="77">
                  <c:v>56.908047516970349</c:v>
                </c:pt>
                <c:pt idx="78">
                  <c:v>56.908159163987143</c:v>
                </c:pt>
                <c:pt idx="79">
                  <c:v>57.321699714183644</c:v>
                </c:pt>
                <c:pt idx="80">
                  <c:v>58.218225259021089</c:v>
                </c:pt>
                <c:pt idx="81">
                  <c:v>58.218336906037884</c:v>
                </c:pt>
                <c:pt idx="82">
                  <c:v>58.487629510539492</c:v>
                </c:pt>
                <c:pt idx="83">
                  <c:v>58.487741157556286</c:v>
                </c:pt>
                <c:pt idx="84">
                  <c:v>59.145007145409089</c:v>
                </c:pt>
                <c:pt idx="85">
                  <c:v>59.145342086459465</c:v>
                </c:pt>
                <c:pt idx="86">
                  <c:v>59.264469453376222</c:v>
                </c:pt>
                <c:pt idx="87">
                  <c:v>59.961370132190083</c:v>
                </c:pt>
                <c:pt idx="88">
                  <c:v>59.961705073240459</c:v>
                </c:pt>
                <c:pt idx="89">
                  <c:v>60.555108967488408</c:v>
                </c:pt>
                <c:pt idx="90">
                  <c:v>61.158784387281194</c:v>
                </c:pt>
                <c:pt idx="91">
                  <c:v>61.428188638799597</c:v>
                </c:pt>
                <c:pt idx="92">
                  <c:v>61.569980350125071</c:v>
                </c:pt>
                <c:pt idx="93">
                  <c:v>63.79008127902825</c:v>
                </c:pt>
                <c:pt idx="94">
                  <c:v>64.325317077527714</c:v>
                </c:pt>
                <c:pt idx="95">
                  <c:v>64.325428724544508</c:v>
                </c:pt>
                <c:pt idx="96">
                  <c:v>64.908561093247613</c:v>
                </c:pt>
                <c:pt idx="97">
                  <c:v>65.46411664880317</c:v>
                </c:pt>
                <c:pt idx="98">
                  <c:v>65.464228295819964</c:v>
                </c:pt>
                <c:pt idx="99">
                  <c:v>66.107984994640972</c:v>
                </c:pt>
                <c:pt idx="100">
                  <c:v>66.108319935691341</c:v>
                </c:pt>
                <c:pt idx="101">
                  <c:v>67.207596463022526</c:v>
                </c:pt>
                <c:pt idx="102">
                  <c:v>67.514067524115774</c:v>
                </c:pt>
                <c:pt idx="103">
                  <c:v>67.514402465166143</c:v>
                </c:pt>
                <c:pt idx="104">
                  <c:v>68.991604144337273</c:v>
                </c:pt>
                <c:pt idx="105">
                  <c:v>68.991715791354068</c:v>
                </c:pt>
                <c:pt idx="106">
                  <c:v>69.729925866380867</c:v>
                </c:pt>
                <c:pt idx="107">
                  <c:v>69.730149160414456</c:v>
                </c:pt>
                <c:pt idx="108">
                  <c:v>74.124464094319421</c:v>
                </c:pt>
                <c:pt idx="109">
                  <c:v>74.306113790639529</c:v>
                </c:pt>
                <c:pt idx="110">
                  <c:v>74.306225437656323</c:v>
                </c:pt>
                <c:pt idx="111">
                  <c:v>74.399897284744569</c:v>
                </c:pt>
                <c:pt idx="112">
                  <c:v>74.876630046445172</c:v>
                </c:pt>
                <c:pt idx="113">
                  <c:v>74.876964987495541</c:v>
                </c:pt>
                <c:pt idx="114">
                  <c:v>75.203197570560917</c:v>
                </c:pt>
                <c:pt idx="115">
                  <c:v>75.505314397999285</c:v>
                </c:pt>
                <c:pt idx="116">
                  <c:v>76.381073597713467</c:v>
                </c:pt>
                <c:pt idx="117">
                  <c:v>76.381296891747056</c:v>
                </c:pt>
                <c:pt idx="118">
                  <c:v>76.508797784923189</c:v>
                </c:pt>
                <c:pt idx="119">
                  <c:v>76.508909431939983</c:v>
                </c:pt>
                <c:pt idx="120">
                  <c:v>76.836258485173275</c:v>
                </c:pt>
                <c:pt idx="121">
                  <c:v>77.648043944265808</c:v>
                </c:pt>
                <c:pt idx="122">
                  <c:v>77.785369774919616</c:v>
                </c:pt>
                <c:pt idx="123">
                  <c:v>77.785704715969985</c:v>
                </c:pt>
                <c:pt idx="124">
                  <c:v>77.866202215076811</c:v>
                </c:pt>
                <c:pt idx="125">
                  <c:v>77.908293140407281</c:v>
                </c:pt>
                <c:pt idx="126">
                  <c:v>78.730461772061446</c:v>
                </c:pt>
                <c:pt idx="127">
                  <c:v>79.2361111111111</c:v>
                </c:pt>
                <c:pt idx="128">
                  <c:v>79.236222758127894</c:v>
                </c:pt>
                <c:pt idx="129">
                  <c:v>79.341282600928892</c:v>
                </c:pt>
                <c:pt idx="130">
                  <c:v>79.644404251518395</c:v>
                </c:pt>
                <c:pt idx="131">
                  <c:v>79.686495176848865</c:v>
                </c:pt>
                <c:pt idx="132">
                  <c:v>81.434105930689526</c:v>
                </c:pt>
                <c:pt idx="133">
                  <c:v>81.809239907109671</c:v>
                </c:pt>
                <c:pt idx="134">
                  <c:v>82.304506073597707</c:v>
                </c:pt>
                <c:pt idx="135">
                  <c:v>83.829046087888528</c:v>
                </c:pt>
                <c:pt idx="136">
                  <c:v>83.829269381922117</c:v>
                </c:pt>
                <c:pt idx="137">
                  <c:v>85.268957663451232</c:v>
                </c:pt>
                <c:pt idx="138">
                  <c:v>85.419904430153622</c:v>
                </c:pt>
                <c:pt idx="139">
                  <c:v>85.544502500893174</c:v>
                </c:pt>
                <c:pt idx="140">
                  <c:v>87.556605037513393</c:v>
                </c:pt>
                <c:pt idx="141">
                  <c:v>88.317591103965697</c:v>
                </c:pt>
                <c:pt idx="142">
                  <c:v>89.641054841014636</c:v>
                </c:pt>
                <c:pt idx="143">
                  <c:v>90.551647909967841</c:v>
                </c:pt>
                <c:pt idx="144">
                  <c:v>91.180667202572337</c:v>
                </c:pt>
                <c:pt idx="145">
                  <c:v>91.1811137906395</c:v>
                </c:pt>
                <c:pt idx="146">
                  <c:v>91.275008931761334</c:v>
                </c:pt>
                <c:pt idx="147">
                  <c:v>92.886075384065734</c:v>
                </c:pt>
                <c:pt idx="148">
                  <c:v>93.808056448731691</c:v>
                </c:pt>
                <c:pt idx="149">
                  <c:v>95.939956234369419</c:v>
                </c:pt>
                <c:pt idx="150">
                  <c:v>96.223204715969985</c:v>
                </c:pt>
                <c:pt idx="151">
                  <c:v>96.5475392997499</c:v>
                </c:pt>
                <c:pt idx="152">
                  <c:v>96.851665773490524</c:v>
                </c:pt>
                <c:pt idx="153">
                  <c:v>97.189621293319036</c:v>
                </c:pt>
                <c:pt idx="154">
                  <c:v>97.714808860307244</c:v>
                </c:pt>
                <c:pt idx="155">
                  <c:v>98.47746963201142</c:v>
                </c:pt>
                <c:pt idx="156">
                  <c:v>98.970279564130038</c:v>
                </c:pt>
                <c:pt idx="157">
                  <c:v>99.685825294748113</c:v>
                </c:pt>
                <c:pt idx="158">
                  <c:v>99.808302072168615</c:v>
                </c:pt>
                <c:pt idx="159">
                  <c:v>99.999999999999986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F2F-9ABE-A04223F727DD}"/>
            </c:ext>
          </c:extLst>
        </c:ser>
        <c:ser>
          <c:idx val="1"/>
          <c:order val="1"/>
          <c:tx>
            <c:strRef>
              <c:f>Graph3!$M$5</c:f>
              <c:strCache>
                <c:ptCount val="1"/>
                <c:pt idx="0">
                  <c:v>Allophones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38000"/>
              </a:schemeClr>
            </a:solidFill>
            <a:ln>
              <a:noFill/>
            </a:ln>
            <a:effectLst/>
          </c:spPr>
          <c:cat>
            <c:numRef>
              <c:f>Graph3!$K$6:$K$165</c:f>
              <c:numCache>
                <c:formatCode>General</c:formatCode>
                <c:ptCount val="160"/>
                <c:pt idx="0">
                  <c:v>32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46</c:v>
                </c:pt>
                <c:pt idx="5">
                  <c:v>47</c:v>
                </c:pt>
                <c:pt idx="6">
                  <c:v>50</c:v>
                </c:pt>
                <c:pt idx="7">
                  <c:v>51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57.5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62.5</c:v>
                </c:pt>
                <c:pt idx="20">
                  <c:v>64</c:v>
                </c:pt>
                <c:pt idx="21">
                  <c:v>64.5</c:v>
                </c:pt>
                <c:pt idx="22">
                  <c:v>65</c:v>
                </c:pt>
                <c:pt idx="23">
                  <c:v>65.5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  <c:pt idx="27">
                  <c:v>69</c:v>
                </c:pt>
                <c:pt idx="28">
                  <c:v>69.5</c:v>
                </c:pt>
                <c:pt idx="29">
                  <c:v>70</c:v>
                </c:pt>
                <c:pt idx="30">
                  <c:v>71</c:v>
                </c:pt>
                <c:pt idx="31">
                  <c:v>71.5</c:v>
                </c:pt>
                <c:pt idx="32">
                  <c:v>72</c:v>
                </c:pt>
                <c:pt idx="33">
                  <c:v>73</c:v>
                </c:pt>
                <c:pt idx="34">
                  <c:v>73.5</c:v>
                </c:pt>
                <c:pt idx="35">
                  <c:v>74</c:v>
                </c:pt>
                <c:pt idx="36">
                  <c:v>74.5</c:v>
                </c:pt>
                <c:pt idx="37">
                  <c:v>75</c:v>
                </c:pt>
                <c:pt idx="38">
                  <c:v>76</c:v>
                </c:pt>
                <c:pt idx="39">
                  <c:v>76.5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79.5</c:v>
                </c:pt>
                <c:pt idx="44">
                  <c:v>80</c:v>
                </c:pt>
                <c:pt idx="45">
                  <c:v>81</c:v>
                </c:pt>
                <c:pt idx="46">
                  <c:v>81.5</c:v>
                </c:pt>
                <c:pt idx="47">
                  <c:v>82</c:v>
                </c:pt>
                <c:pt idx="48">
                  <c:v>82.5</c:v>
                </c:pt>
                <c:pt idx="49">
                  <c:v>83</c:v>
                </c:pt>
                <c:pt idx="50">
                  <c:v>84</c:v>
                </c:pt>
                <c:pt idx="51">
                  <c:v>84.5</c:v>
                </c:pt>
                <c:pt idx="52">
                  <c:v>85</c:v>
                </c:pt>
                <c:pt idx="53">
                  <c:v>86</c:v>
                </c:pt>
                <c:pt idx="54">
                  <c:v>86.5</c:v>
                </c:pt>
                <c:pt idx="55">
                  <c:v>87</c:v>
                </c:pt>
                <c:pt idx="56">
                  <c:v>88</c:v>
                </c:pt>
                <c:pt idx="57">
                  <c:v>89</c:v>
                </c:pt>
                <c:pt idx="58">
                  <c:v>89.5</c:v>
                </c:pt>
                <c:pt idx="59">
                  <c:v>90</c:v>
                </c:pt>
                <c:pt idx="60">
                  <c:v>90.5</c:v>
                </c:pt>
                <c:pt idx="61">
                  <c:v>91</c:v>
                </c:pt>
                <c:pt idx="62">
                  <c:v>92</c:v>
                </c:pt>
                <c:pt idx="63">
                  <c:v>92.5</c:v>
                </c:pt>
                <c:pt idx="64">
                  <c:v>93</c:v>
                </c:pt>
                <c:pt idx="65">
                  <c:v>94</c:v>
                </c:pt>
                <c:pt idx="66">
                  <c:v>95</c:v>
                </c:pt>
                <c:pt idx="67">
                  <c:v>96</c:v>
                </c:pt>
                <c:pt idx="68">
                  <c:v>96.5</c:v>
                </c:pt>
                <c:pt idx="69">
                  <c:v>97</c:v>
                </c:pt>
                <c:pt idx="70">
                  <c:v>97.5</c:v>
                </c:pt>
                <c:pt idx="71">
                  <c:v>98</c:v>
                </c:pt>
                <c:pt idx="72">
                  <c:v>99</c:v>
                </c:pt>
                <c:pt idx="73">
                  <c:v>100</c:v>
                </c:pt>
                <c:pt idx="74">
                  <c:v>100.5</c:v>
                </c:pt>
                <c:pt idx="75">
                  <c:v>101</c:v>
                </c:pt>
                <c:pt idx="76">
                  <c:v>101.5</c:v>
                </c:pt>
                <c:pt idx="77">
                  <c:v>102</c:v>
                </c:pt>
                <c:pt idx="78">
                  <c:v>102.5</c:v>
                </c:pt>
                <c:pt idx="79">
                  <c:v>103</c:v>
                </c:pt>
                <c:pt idx="80">
                  <c:v>104</c:v>
                </c:pt>
                <c:pt idx="81">
                  <c:v>104.5</c:v>
                </c:pt>
                <c:pt idx="82">
                  <c:v>105</c:v>
                </c:pt>
                <c:pt idx="83">
                  <c:v>105.5</c:v>
                </c:pt>
                <c:pt idx="84">
                  <c:v>106</c:v>
                </c:pt>
                <c:pt idx="85">
                  <c:v>107.5</c:v>
                </c:pt>
                <c:pt idx="86">
                  <c:v>108</c:v>
                </c:pt>
                <c:pt idx="87">
                  <c:v>109</c:v>
                </c:pt>
                <c:pt idx="88">
                  <c:v>109.5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115</c:v>
                </c:pt>
                <c:pt idx="94">
                  <c:v>116</c:v>
                </c:pt>
                <c:pt idx="95">
                  <c:v>116.5</c:v>
                </c:pt>
                <c:pt idx="96">
                  <c:v>117</c:v>
                </c:pt>
                <c:pt idx="97">
                  <c:v>118</c:v>
                </c:pt>
                <c:pt idx="98">
                  <c:v>118.5</c:v>
                </c:pt>
                <c:pt idx="99">
                  <c:v>119</c:v>
                </c:pt>
                <c:pt idx="100">
                  <c:v>119.5</c:v>
                </c:pt>
                <c:pt idx="101">
                  <c:v>120</c:v>
                </c:pt>
                <c:pt idx="102">
                  <c:v>121</c:v>
                </c:pt>
                <c:pt idx="103">
                  <c:v>121.5</c:v>
                </c:pt>
                <c:pt idx="104">
                  <c:v>122</c:v>
                </c:pt>
                <c:pt idx="105">
                  <c:v>122.5</c:v>
                </c:pt>
                <c:pt idx="106">
                  <c:v>123</c:v>
                </c:pt>
                <c:pt idx="107">
                  <c:v>124.5</c:v>
                </c:pt>
                <c:pt idx="108">
                  <c:v>125</c:v>
                </c:pt>
                <c:pt idx="109">
                  <c:v>126</c:v>
                </c:pt>
                <c:pt idx="110">
                  <c:v>126.5</c:v>
                </c:pt>
                <c:pt idx="111">
                  <c:v>127</c:v>
                </c:pt>
                <c:pt idx="112">
                  <c:v>128</c:v>
                </c:pt>
                <c:pt idx="113">
                  <c:v>128.5</c:v>
                </c:pt>
                <c:pt idx="114">
                  <c:v>129</c:v>
                </c:pt>
                <c:pt idx="115">
                  <c:v>130</c:v>
                </c:pt>
                <c:pt idx="116">
                  <c:v>131</c:v>
                </c:pt>
                <c:pt idx="117">
                  <c:v>131.5</c:v>
                </c:pt>
                <c:pt idx="118">
                  <c:v>132</c:v>
                </c:pt>
                <c:pt idx="119">
                  <c:v>132.5</c:v>
                </c:pt>
                <c:pt idx="120">
                  <c:v>134</c:v>
                </c:pt>
                <c:pt idx="121">
                  <c:v>135</c:v>
                </c:pt>
                <c:pt idx="122">
                  <c:v>136</c:v>
                </c:pt>
                <c:pt idx="123">
                  <c:v>136.5</c:v>
                </c:pt>
                <c:pt idx="124">
                  <c:v>137</c:v>
                </c:pt>
                <c:pt idx="125">
                  <c:v>138</c:v>
                </c:pt>
                <c:pt idx="126">
                  <c:v>139</c:v>
                </c:pt>
                <c:pt idx="127">
                  <c:v>140</c:v>
                </c:pt>
                <c:pt idx="128">
                  <c:v>141.5</c:v>
                </c:pt>
                <c:pt idx="129">
                  <c:v>142</c:v>
                </c:pt>
                <c:pt idx="130">
                  <c:v>143</c:v>
                </c:pt>
                <c:pt idx="131">
                  <c:v>144</c:v>
                </c:pt>
                <c:pt idx="132">
                  <c:v>145</c:v>
                </c:pt>
                <c:pt idx="133">
                  <c:v>146</c:v>
                </c:pt>
                <c:pt idx="134">
                  <c:v>147</c:v>
                </c:pt>
                <c:pt idx="135">
                  <c:v>148</c:v>
                </c:pt>
                <c:pt idx="136">
                  <c:v>148.5</c:v>
                </c:pt>
                <c:pt idx="137">
                  <c:v>149</c:v>
                </c:pt>
                <c:pt idx="138">
                  <c:v>151</c:v>
                </c:pt>
                <c:pt idx="139">
                  <c:v>153</c:v>
                </c:pt>
                <c:pt idx="140">
                  <c:v>154</c:v>
                </c:pt>
                <c:pt idx="141">
                  <c:v>155</c:v>
                </c:pt>
                <c:pt idx="142">
                  <c:v>156</c:v>
                </c:pt>
                <c:pt idx="143">
                  <c:v>157</c:v>
                </c:pt>
                <c:pt idx="144">
                  <c:v>158</c:v>
                </c:pt>
                <c:pt idx="145">
                  <c:v>158.5</c:v>
                </c:pt>
                <c:pt idx="146">
                  <c:v>159</c:v>
                </c:pt>
                <c:pt idx="147">
                  <c:v>160</c:v>
                </c:pt>
                <c:pt idx="148">
                  <c:v>163</c:v>
                </c:pt>
                <c:pt idx="149">
                  <c:v>164</c:v>
                </c:pt>
                <c:pt idx="150">
                  <c:v>165</c:v>
                </c:pt>
                <c:pt idx="151">
                  <c:v>166</c:v>
                </c:pt>
                <c:pt idx="152">
                  <c:v>167</c:v>
                </c:pt>
                <c:pt idx="153">
                  <c:v>169</c:v>
                </c:pt>
                <c:pt idx="154">
                  <c:v>172</c:v>
                </c:pt>
                <c:pt idx="155">
                  <c:v>173</c:v>
                </c:pt>
                <c:pt idx="156">
                  <c:v>174</c:v>
                </c:pt>
                <c:pt idx="157">
                  <c:v>175</c:v>
                </c:pt>
                <c:pt idx="158">
                  <c:v>177</c:v>
                </c:pt>
                <c:pt idx="159">
                  <c:v>179</c:v>
                </c:pt>
              </c:numCache>
            </c:numRef>
          </c:cat>
          <c:val>
            <c:numRef>
              <c:f>Graph3!$M$6:$M$165</c:f>
              <c:numCache>
                <c:formatCode>0.0</c:formatCode>
                <c:ptCount val="160"/>
                <c:pt idx="0">
                  <c:v>0.27794322017073653</c:v>
                </c:pt>
                <c:pt idx="1">
                  <c:v>0.27794322017073653</c:v>
                </c:pt>
                <c:pt idx="2">
                  <c:v>0.33750248163589436</c:v>
                </c:pt>
                <c:pt idx="3">
                  <c:v>3.8713519952352589</c:v>
                </c:pt>
                <c:pt idx="4">
                  <c:v>32.936271590232288</c:v>
                </c:pt>
                <c:pt idx="5">
                  <c:v>37.08556680563828</c:v>
                </c:pt>
                <c:pt idx="6">
                  <c:v>42.962080603533849</c:v>
                </c:pt>
                <c:pt idx="7">
                  <c:v>43.637085566805638</c:v>
                </c:pt>
                <c:pt idx="8">
                  <c:v>44.96724240619416</c:v>
                </c:pt>
                <c:pt idx="9">
                  <c:v>45.781218979551319</c:v>
                </c:pt>
                <c:pt idx="10">
                  <c:v>46.039309112567004</c:v>
                </c:pt>
                <c:pt idx="11">
                  <c:v>46.376811594202898</c:v>
                </c:pt>
                <c:pt idx="12">
                  <c:v>47.647409172126267</c:v>
                </c:pt>
                <c:pt idx="13">
                  <c:v>47.647409172126267</c:v>
                </c:pt>
                <c:pt idx="14">
                  <c:v>57.296009529481836</c:v>
                </c:pt>
                <c:pt idx="15">
                  <c:v>58.44748858447489</c:v>
                </c:pt>
                <c:pt idx="16">
                  <c:v>59.162199722056783</c:v>
                </c:pt>
                <c:pt idx="17">
                  <c:v>59.380583680762363</c:v>
                </c:pt>
                <c:pt idx="18">
                  <c:v>62.378399841175309</c:v>
                </c:pt>
                <c:pt idx="19">
                  <c:v>62.378399841175309</c:v>
                </c:pt>
                <c:pt idx="20">
                  <c:v>62.43795910264047</c:v>
                </c:pt>
                <c:pt idx="21">
                  <c:v>62.43795910264047</c:v>
                </c:pt>
                <c:pt idx="22">
                  <c:v>65.475481437363513</c:v>
                </c:pt>
                <c:pt idx="23">
                  <c:v>65.475481437363513</c:v>
                </c:pt>
                <c:pt idx="24">
                  <c:v>69.247567996823506</c:v>
                </c:pt>
                <c:pt idx="25">
                  <c:v>69.545364304149288</c:v>
                </c:pt>
                <c:pt idx="26">
                  <c:v>77.863807822116328</c:v>
                </c:pt>
                <c:pt idx="27">
                  <c:v>78.578518959698229</c:v>
                </c:pt>
                <c:pt idx="28">
                  <c:v>78.578518959698229</c:v>
                </c:pt>
                <c:pt idx="29">
                  <c:v>78.638078221163383</c:v>
                </c:pt>
                <c:pt idx="30">
                  <c:v>78.856462179868956</c:v>
                </c:pt>
                <c:pt idx="31">
                  <c:v>78.856462179868956</c:v>
                </c:pt>
                <c:pt idx="32">
                  <c:v>79.035139964264431</c:v>
                </c:pt>
                <c:pt idx="33">
                  <c:v>79.114552312884641</c:v>
                </c:pt>
                <c:pt idx="34">
                  <c:v>79.114552312884641</c:v>
                </c:pt>
                <c:pt idx="35">
                  <c:v>79.849116537621583</c:v>
                </c:pt>
                <c:pt idx="36">
                  <c:v>79.849116537621583</c:v>
                </c:pt>
                <c:pt idx="37">
                  <c:v>80.563827675203484</c:v>
                </c:pt>
                <c:pt idx="38">
                  <c:v>81.278538812785385</c:v>
                </c:pt>
                <c:pt idx="39">
                  <c:v>81.298391899940441</c:v>
                </c:pt>
                <c:pt idx="40">
                  <c:v>82.072662298987495</c:v>
                </c:pt>
                <c:pt idx="41">
                  <c:v>82.866785785189606</c:v>
                </c:pt>
                <c:pt idx="42">
                  <c:v>83.124875918205291</c:v>
                </c:pt>
                <c:pt idx="43">
                  <c:v>83.124875918205291</c:v>
                </c:pt>
                <c:pt idx="44">
                  <c:v>83.482231486996241</c:v>
                </c:pt>
                <c:pt idx="45">
                  <c:v>83.561643835616451</c:v>
                </c:pt>
                <c:pt idx="46">
                  <c:v>83.561643835616451</c:v>
                </c:pt>
                <c:pt idx="47">
                  <c:v>83.740321620011926</c:v>
                </c:pt>
                <c:pt idx="48">
                  <c:v>83.740321620011926</c:v>
                </c:pt>
                <c:pt idx="49">
                  <c:v>83.740321620011926</c:v>
                </c:pt>
                <c:pt idx="50">
                  <c:v>83.740321620011926</c:v>
                </c:pt>
                <c:pt idx="51">
                  <c:v>83.740321620011926</c:v>
                </c:pt>
                <c:pt idx="52">
                  <c:v>83.780027794322038</c:v>
                </c:pt>
                <c:pt idx="53">
                  <c:v>85.427834028191398</c:v>
                </c:pt>
                <c:pt idx="54">
                  <c:v>85.427834028191398</c:v>
                </c:pt>
                <c:pt idx="55">
                  <c:v>85.725630335517181</c:v>
                </c:pt>
                <c:pt idx="56">
                  <c:v>85.924161207067712</c:v>
                </c:pt>
                <c:pt idx="57">
                  <c:v>86.023426642842978</c:v>
                </c:pt>
                <c:pt idx="58">
                  <c:v>86.023426642842978</c:v>
                </c:pt>
                <c:pt idx="59">
                  <c:v>86.341076037323816</c:v>
                </c:pt>
                <c:pt idx="60">
                  <c:v>86.341076037323816</c:v>
                </c:pt>
                <c:pt idx="61">
                  <c:v>87.333730395076444</c:v>
                </c:pt>
                <c:pt idx="62">
                  <c:v>87.333730395076444</c:v>
                </c:pt>
                <c:pt idx="63">
                  <c:v>87.333730395076444</c:v>
                </c:pt>
                <c:pt idx="64">
                  <c:v>88.108000794123498</c:v>
                </c:pt>
                <c:pt idx="65">
                  <c:v>88.564621798689714</c:v>
                </c:pt>
                <c:pt idx="66">
                  <c:v>89.815366289458026</c:v>
                </c:pt>
                <c:pt idx="67">
                  <c:v>90.271987294024242</c:v>
                </c:pt>
                <c:pt idx="68">
                  <c:v>90.271987294024242</c:v>
                </c:pt>
                <c:pt idx="69">
                  <c:v>90.7484613857455</c:v>
                </c:pt>
                <c:pt idx="70">
                  <c:v>90.7484613857455</c:v>
                </c:pt>
                <c:pt idx="71">
                  <c:v>90.808020647210654</c:v>
                </c:pt>
                <c:pt idx="72">
                  <c:v>90.966845344451073</c:v>
                </c:pt>
                <c:pt idx="73">
                  <c:v>90.966845344451073</c:v>
                </c:pt>
                <c:pt idx="74">
                  <c:v>90.966845344451073</c:v>
                </c:pt>
                <c:pt idx="75">
                  <c:v>91.701409569188016</c:v>
                </c:pt>
                <c:pt idx="76">
                  <c:v>91.701409569188016</c:v>
                </c:pt>
                <c:pt idx="77">
                  <c:v>91.820528092118337</c:v>
                </c:pt>
                <c:pt idx="78">
                  <c:v>91.820528092118337</c:v>
                </c:pt>
                <c:pt idx="79">
                  <c:v>91.860234266428449</c:v>
                </c:pt>
                <c:pt idx="80">
                  <c:v>91.939646615048659</c:v>
                </c:pt>
                <c:pt idx="81">
                  <c:v>91.939646615048659</c:v>
                </c:pt>
                <c:pt idx="82">
                  <c:v>91.979352789358771</c:v>
                </c:pt>
                <c:pt idx="83">
                  <c:v>91.979352789358771</c:v>
                </c:pt>
                <c:pt idx="84">
                  <c:v>92.05876513797898</c:v>
                </c:pt>
                <c:pt idx="85">
                  <c:v>92.05876513797898</c:v>
                </c:pt>
                <c:pt idx="86">
                  <c:v>92.13817748659919</c:v>
                </c:pt>
                <c:pt idx="87">
                  <c:v>92.158030573754246</c:v>
                </c:pt>
                <c:pt idx="88">
                  <c:v>92.158030573754246</c:v>
                </c:pt>
                <c:pt idx="89">
                  <c:v>92.297002183839609</c:v>
                </c:pt>
                <c:pt idx="90">
                  <c:v>93.09112567004172</c:v>
                </c:pt>
                <c:pt idx="91">
                  <c:v>93.130831844351832</c:v>
                </c:pt>
                <c:pt idx="92">
                  <c:v>93.170538018661944</c:v>
                </c:pt>
                <c:pt idx="93">
                  <c:v>93.349215803057419</c:v>
                </c:pt>
                <c:pt idx="94">
                  <c:v>93.369068890212475</c:v>
                </c:pt>
                <c:pt idx="95">
                  <c:v>93.369068890212475</c:v>
                </c:pt>
                <c:pt idx="96">
                  <c:v>93.567599761763006</c:v>
                </c:pt>
                <c:pt idx="97">
                  <c:v>93.62715902322816</c:v>
                </c:pt>
                <c:pt idx="98">
                  <c:v>93.62715902322816</c:v>
                </c:pt>
                <c:pt idx="99">
                  <c:v>93.865396069088789</c:v>
                </c:pt>
                <c:pt idx="100">
                  <c:v>93.865396069088789</c:v>
                </c:pt>
                <c:pt idx="101">
                  <c:v>93.944808417708998</c:v>
                </c:pt>
                <c:pt idx="102">
                  <c:v>93.944808417708998</c:v>
                </c:pt>
                <c:pt idx="103">
                  <c:v>93.944808417708998</c:v>
                </c:pt>
                <c:pt idx="104">
                  <c:v>94.004367679174152</c:v>
                </c:pt>
                <c:pt idx="105">
                  <c:v>94.004367679174152</c:v>
                </c:pt>
                <c:pt idx="106">
                  <c:v>94.063926940639305</c:v>
                </c:pt>
                <c:pt idx="107">
                  <c:v>94.063926940639305</c:v>
                </c:pt>
                <c:pt idx="108">
                  <c:v>94.75878499106615</c:v>
                </c:pt>
                <c:pt idx="109">
                  <c:v>94.778638078221206</c:v>
                </c:pt>
                <c:pt idx="110">
                  <c:v>94.778638078221206</c:v>
                </c:pt>
                <c:pt idx="111">
                  <c:v>94.798491165376262</c:v>
                </c:pt>
                <c:pt idx="112">
                  <c:v>95.016875124081835</c:v>
                </c:pt>
                <c:pt idx="113">
                  <c:v>95.016875124081835</c:v>
                </c:pt>
                <c:pt idx="114">
                  <c:v>95.334524518562674</c:v>
                </c:pt>
                <c:pt idx="115">
                  <c:v>95.453643041492995</c:v>
                </c:pt>
                <c:pt idx="116">
                  <c:v>95.493349215803107</c:v>
                </c:pt>
                <c:pt idx="117">
                  <c:v>95.493349215803107</c:v>
                </c:pt>
                <c:pt idx="118">
                  <c:v>95.513202302958163</c:v>
                </c:pt>
                <c:pt idx="119">
                  <c:v>95.513202302958163</c:v>
                </c:pt>
                <c:pt idx="120">
                  <c:v>95.572761564423317</c:v>
                </c:pt>
                <c:pt idx="121">
                  <c:v>95.830851697439002</c:v>
                </c:pt>
                <c:pt idx="122">
                  <c:v>95.890410958904155</c:v>
                </c:pt>
                <c:pt idx="123">
                  <c:v>95.890410958904155</c:v>
                </c:pt>
                <c:pt idx="124">
                  <c:v>95.890410958904155</c:v>
                </c:pt>
                <c:pt idx="125">
                  <c:v>95.890410958904155</c:v>
                </c:pt>
                <c:pt idx="126">
                  <c:v>96.208060353384994</c:v>
                </c:pt>
                <c:pt idx="127">
                  <c:v>96.247766527695106</c:v>
                </c:pt>
                <c:pt idx="128">
                  <c:v>96.247766527695106</c:v>
                </c:pt>
                <c:pt idx="129">
                  <c:v>96.267619614850162</c:v>
                </c:pt>
                <c:pt idx="130">
                  <c:v>96.406591224935525</c:v>
                </c:pt>
                <c:pt idx="131">
                  <c:v>96.525709747865847</c:v>
                </c:pt>
                <c:pt idx="132">
                  <c:v>96.783799880881531</c:v>
                </c:pt>
                <c:pt idx="133">
                  <c:v>96.823506055191643</c:v>
                </c:pt>
                <c:pt idx="134">
                  <c:v>96.902918403811853</c:v>
                </c:pt>
                <c:pt idx="135">
                  <c:v>97.121302362517426</c:v>
                </c:pt>
                <c:pt idx="136">
                  <c:v>97.121302362517426</c:v>
                </c:pt>
                <c:pt idx="137">
                  <c:v>97.657335715703852</c:v>
                </c:pt>
                <c:pt idx="138">
                  <c:v>97.716894977169005</c:v>
                </c:pt>
                <c:pt idx="139">
                  <c:v>97.855866587254368</c:v>
                </c:pt>
                <c:pt idx="140">
                  <c:v>98.113956720270053</c:v>
                </c:pt>
                <c:pt idx="141">
                  <c:v>98.312487591820584</c:v>
                </c:pt>
                <c:pt idx="142">
                  <c:v>98.570577724836269</c:v>
                </c:pt>
                <c:pt idx="143">
                  <c:v>98.769108596386801</c:v>
                </c:pt>
                <c:pt idx="144">
                  <c:v>98.888227119317122</c:v>
                </c:pt>
                <c:pt idx="145">
                  <c:v>98.888227119317122</c:v>
                </c:pt>
                <c:pt idx="146">
                  <c:v>98.888227119317122</c:v>
                </c:pt>
                <c:pt idx="147">
                  <c:v>98.967639467937332</c:v>
                </c:pt>
                <c:pt idx="148">
                  <c:v>99.225729600953017</c:v>
                </c:pt>
                <c:pt idx="149">
                  <c:v>99.583085169743967</c:v>
                </c:pt>
                <c:pt idx="150">
                  <c:v>99.602938256899023</c:v>
                </c:pt>
                <c:pt idx="151">
                  <c:v>99.662497518364177</c:v>
                </c:pt>
                <c:pt idx="152">
                  <c:v>99.741909866984386</c:v>
                </c:pt>
                <c:pt idx="153">
                  <c:v>99.761762954139442</c:v>
                </c:pt>
                <c:pt idx="154">
                  <c:v>99.880881477069764</c:v>
                </c:pt>
                <c:pt idx="155">
                  <c:v>99.90073456422482</c:v>
                </c:pt>
                <c:pt idx="156">
                  <c:v>99.960293825689973</c:v>
                </c:pt>
                <c:pt idx="157">
                  <c:v>100.00000000000009</c:v>
                </c:pt>
                <c:pt idx="158">
                  <c:v>100.00000000000009</c:v>
                </c:pt>
                <c:pt idx="159">
                  <c:v>100.00000000000009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F2F-9ABE-A04223F72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27040"/>
        <c:axId val="411326000"/>
      </c:areaChart>
      <c:catAx>
        <c:axId val="29002704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1326000"/>
        <c:crosses val="autoZero"/>
        <c:auto val="1"/>
        <c:lblAlgn val="ctr"/>
        <c:lblOffset val="100"/>
        <c:tickLblSkip val="6"/>
        <c:noMultiLvlLbl val="0"/>
      </c:catAx>
      <c:valAx>
        <c:axId val="4113260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002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11068409422469"/>
          <c:y val="4.7743393405866925E-2"/>
          <c:w val="0.193492130924036"/>
          <c:h val="4.6729283741168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Graph4!$B$5</c:f>
              <c:strCache>
                <c:ptCount val="1"/>
                <c:pt idx="0">
                  <c:v>Allophones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Graph4!$A$6:$A$12</c:f>
              <c:strCache>
                <c:ptCount val="7"/>
                <c:pt idx="0">
                  <c:v>=&gt; dont sortants</c:v>
                </c:pt>
                <c:pt idx="1">
                  <c:v>Autres situations</c:v>
                </c:pt>
                <c:pt idx="2">
                  <c:v>Apprentis</c:v>
                </c:pt>
                <c:pt idx="3">
                  <c:v>BAC PRO</c:v>
                </c:pt>
                <c:pt idx="4">
                  <c:v>CAP</c:v>
                </c:pt>
                <c:pt idx="5">
                  <c:v>2nde GT</c:v>
                </c:pt>
                <c:pt idx="6">
                  <c:v>redoublants</c:v>
                </c:pt>
              </c:strCache>
            </c:strRef>
          </c:cat>
          <c:val>
            <c:numRef>
              <c:f>Graph4!$B$6:$B$12</c:f>
              <c:numCache>
                <c:formatCode>0.0</c:formatCode>
                <c:ptCount val="7"/>
                <c:pt idx="0">
                  <c:v>13.4</c:v>
                </c:pt>
                <c:pt idx="1">
                  <c:v>15.9</c:v>
                </c:pt>
                <c:pt idx="2">
                  <c:v>2.7</c:v>
                </c:pt>
                <c:pt idx="3">
                  <c:v>22.3</c:v>
                </c:pt>
                <c:pt idx="4">
                  <c:v>22.8</c:v>
                </c:pt>
                <c:pt idx="5">
                  <c:v>25.3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A-4F56-BEFC-8E24DA975162}"/>
            </c:ext>
          </c:extLst>
        </c:ser>
        <c:ser>
          <c:idx val="1"/>
          <c:order val="1"/>
          <c:tx>
            <c:strRef>
              <c:f>Graph4!$C$5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Graph4!$A$6:$A$12</c:f>
              <c:strCache>
                <c:ptCount val="7"/>
                <c:pt idx="0">
                  <c:v>=&gt; dont sortants</c:v>
                </c:pt>
                <c:pt idx="1">
                  <c:v>Autres situations</c:v>
                </c:pt>
                <c:pt idx="2">
                  <c:v>Apprentis</c:v>
                </c:pt>
                <c:pt idx="3">
                  <c:v>BAC PRO</c:v>
                </c:pt>
                <c:pt idx="4">
                  <c:v>CAP</c:v>
                </c:pt>
                <c:pt idx="5">
                  <c:v>2nde GT</c:v>
                </c:pt>
                <c:pt idx="6">
                  <c:v>redoublants</c:v>
                </c:pt>
              </c:strCache>
            </c:strRef>
          </c:cat>
          <c:val>
            <c:numRef>
              <c:f>Graph4!$C$6:$C$12</c:f>
              <c:numCache>
                <c:formatCode>0.0</c:formatCode>
                <c:ptCount val="7"/>
                <c:pt idx="0">
                  <c:v>2.6</c:v>
                </c:pt>
                <c:pt idx="1">
                  <c:v>4.2</c:v>
                </c:pt>
                <c:pt idx="2">
                  <c:v>8</c:v>
                </c:pt>
                <c:pt idx="3">
                  <c:v>20.3</c:v>
                </c:pt>
                <c:pt idx="4">
                  <c:v>4</c:v>
                </c:pt>
                <c:pt idx="5">
                  <c:v>60.2</c:v>
                </c:pt>
                <c:pt idx="6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A-4F56-BEFC-8E24DA975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01856"/>
        <c:axId val="171987344"/>
      </c:barChart>
      <c:catAx>
        <c:axId val="47601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987344"/>
        <c:crosses val="autoZero"/>
        <c:auto val="1"/>
        <c:lblAlgn val="ctr"/>
        <c:lblOffset val="100"/>
        <c:noMultiLvlLbl val="0"/>
      </c:catAx>
      <c:valAx>
        <c:axId val="17198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0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315812971832131"/>
          <c:y val="0.84322914929751414"/>
          <c:w val="0.20013042184159971"/>
          <c:h val="5.2941547012505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851399431911897E-2"/>
          <c:y val="4.269771302857904E-2"/>
          <c:w val="0.9108316782465733"/>
          <c:h val="0.84701994064568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75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Graph5!$A$6:$E$6</c:f>
              <c:strCache>
                <c:ptCount val="5"/>
                <c:pt idx="0">
                  <c:v>1 an</c:v>
                </c:pt>
                <c:pt idx="1">
                  <c:v>2 ans</c:v>
                </c:pt>
                <c:pt idx="2">
                  <c:v>3 ans</c:v>
                </c:pt>
                <c:pt idx="3">
                  <c:v>4 ans</c:v>
                </c:pt>
                <c:pt idx="4">
                  <c:v>5 ans</c:v>
                </c:pt>
              </c:strCache>
            </c:strRef>
          </c:cat>
          <c:val>
            <c:numRef>
              <c:f>Graph5!$A$7:$E$7</c:f>
              <c:numCache>
                <c:formatCode>General</c:formatCode>
                <c:ptCount val="5"/>
                <c:pt idx="0">
                  <c:v>39.5</c:v>
                </c:pt>
                <c:pt idx="1">
                  <c:v>53.5</c:v>
                </c:pt>
                <c:pt idx="2">
                  <c:v>61.9</c:v>
                </c:pt>
                <c:pt idx="3">
                  <c:v>70.5</c:v>
                </c:pt>
                <c:pt idx="4">
                  <c:v>47.5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CBD-4675-9933-760A721A8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89562991"/>
        <c:axId val="1687963407"/>
        <c:extLst/>
      </c:barChart>
      <c:catAx>
        <c:axId val="178956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7963407"/>
        <c:crosses val="autoZero"/>
        <c:auto val="1"/>
        <c:lblAlgn val="ctr"/>
        <c:lblOffset val="100"/>
        <c:noMultiLvlLbl val="0"/>
      </c:catAx>
      <c:valAx>
        <c:axId val="16879634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9562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888888888888888E-2"/>
          <c:y val="5.0925925925925923E-2"/>
          <c:w val="0.91355555555555557"/>
          <c:h val="0.837623213764946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Graph6!$B$5</c:f>
              <c:strCache>
                <c:ptCount val="1"/>
                <c:pt idx="0">
                  <c:v>Allophones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Graph6!$B$6</c:f>
              <c:numCache>
                <c:formatCode>0.0</c:formatCode>
                <c:ptCount val="1"/>
                <c:pt idx="0">
                  <c:v>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3-4969-B6E9-6B9597C00943}"/>
            </c:ext>
          </c:extLst>
        </c:ser>
        <c:ser>
          <c:idx val="1"/>
          <c:order val="1"/>
          <c:tx>
            <c:strRef>
              <c:f>Graph6!$C$5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Graph6!$C$6</c:f>
              <c:numCache>
                <c:formatCode>0.0</c:formatCode>
                <c:ptCount val="1"/>
                <c:pt idx="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3-4969-B6E9-6B9597C00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079167"/>
        <c:axId val="92339391"/>
      </c:barChart>
      <c:catAx>
        <c:axId val="920791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2339391"/>
        <c:crosses val="autoZero"/>
        <c:auto val="1"/>
        <c:lblAlgn val="ctr"/>
        <c:lblOffset val="100"/>
        <c:noMultiLvlLbl val="0"/>
      </c:catAx>
      <c:valAx>
        <c:axId val="92339391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07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561242344706918E-2"/>
          <c:y val="9.3170749489647139E-2"/>
          <c:w val="0.2921941524192016"/>
          <c:h val="8.771989425183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89019685039370078"/>
          <c:h val="0.851512102653834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Graph7!$B$5</c:f>
              <c:strCache>
                <c:ptCount val="1"/>
                <c:pt idx="0">
                  <c:v>Allophones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Graph7!$A$6:$A$9</c:f>
              <c:strCache>
                <c:ptCount val="4"/>
                <c:pt idx="0">
                  <c:v>Général</c:v>
                </c:pt>
                <c:pt idx="1">
                  <c:v>Techno</c:v>
                </c:pt>
                <c:pt idx="2">
                  <c:v>Pro</c:v>
                </c:pt>
                <c:pt idx="3">
                  <c:v>Ensemble</c:v>
                </c:pt>
              </c:strCache>
            </c:strRef>
          </c:cat>
          <c:val>
            <c:numRef>
              <c:f>Graph7!$B$6:$B$9</c:f>
              <c:numCache>
                <c:formatCode>General</c:formatCode>
                <c:ptCount val="4"/>
                <c:pt idx="0">
                  <c:v>97.1</c:v>
                </c:pt>
                <c:pt idx="1">
                  <c:v>91.2</c:v>
                </c:pt>
                <c:pt idx="2">
                  <c:v>82.1</c:v>
                </c:pt>
                <c:pt idx="3">
                  <c:v>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A-401A-BC9E-D3A76C39A4C7}"/>
            </c:ext>
          </c:extLst>
        </c:ser>
        <c:ser>
          <c:idx val="1"/>
          <c:order val="1"/>
          <c:tx>
            <c:strRef>
              <c:f>Graph7!$C$5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Graph7!$A$6:$A$9</c:f>
              <c:strCache>
                <c:ptCount val="4"/>
                <c:pt idx="0">
                  <c:v>Général</c:v>
                </c:pt>
                <c:pt idx="1">
                  <c:v>Techno</c:v>
                </c:pt>
                <c:pt idx="2">
                  <c:v>Pro</c:v>
                </c:pt>
                <c:pt idx="3">
                  <c:v>Ensemble</c:v>
                </c:pt>
              </c:strCache>
            </c:strRef>
          </c:cat>
          <c:val>
            <c:numRef>
              <c:f>Graph7!$C$6:$C$9</c:f>
              <c:numCache>
                <c:formatCode>General</c:formatCode>
                <c:ptCount val="4"/>
                <c:pt idx="0">
                  <c:v>93.7</c:v>
                </c:pt>
                <c:pt idx="1">
                  <c:v>91.3</c:v>
                </c:pt>
                <c:pt idx="2">
                  <c:v>83.5</c:v>
                </c:pt>
                <c:pt idx="3">
                  <c:v>90.3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A-401A-BC9E-D3A76C39A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44703"/>
        <c:axId val="240334415"/>
      </c:barChart>
      <c:catAx>
        <c:axId val="33664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0334415"/>
        <c:crosses val="autoZero"/>
        <c:auto val="1"/>
        <c:lblAlgn val="ctr"/>
        <c:lblOffset val="100"/>
        <c:noMultiLvlLbl val="0"/>
      </c:catAx>
      <c:valAx>
        <c:axId val="240334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64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822790901137363"/>
          <c:y val="9.317074948964707E-2"/>
          <c:w val="0.3235441819772528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Graph8!$A$5:$A$12</c:f>
              <c:strCache>
                <c:ptCount val="8"/>
                <c:pt idx="0">
                  <c:v>Non retrouvés</c:v>
                </c:pt>
                <c:pt idx="1">
                  <c:v>Autres situations</c:v>
                </c:pt>
                <c:pt idx="2">
                  <c:v>CPGE</c:v>
                </c:pt>
                <c:pt idx="3">
                  <c:v>INFIRMIER</c:v>
                </c:pt>
                <c:pt idx="4">
                  <c:v>PACES</c:v>
                </c:pt>
                <c:pt idx="5">
                  <c:v>DUT</c:v>
                </c:pt>
                <c:pt idx="6">
                  <c:v>BTS</c:v>
                </c:pt>
                <c:pt idx="7">
                  <c:v>LICENCE LMD</c:v>
                </c:pt>
              </c:strCache>
            </c:strRef>
          </c:cat>
          <c:val>
            <c:numRef>
              <c:f>Graph8!$B$5:$B$12</c:f>
              <c:numCache>
                <c:formatCode>0.0</c:formatCode>
                <c:ptCount val="8"/>
                <c:pt idx="0">
                  <c:v>29.9</c:v>
                </c:pt>
                <c:pt idx="1">
                  <c:v>1</c:v>
                </c:pt>
                <c:pt idx="2" formatCode="General">
                  <c:v>1.9</c:v>
                </c:pt>
                <c:pt idx="3" formatCode="General">
                  <c:v>2.1</c:v>
                </c:pt>
                <c:pt idx="4">
                  <c:v>3.3</c:v>
                </c:pt>
                <c:pt idx="5" formatCode="General">
                  <c:v>5.4</c:v>
                </c:pt>
                <c:pt idx="6" formatCode="General">
                  <c:v>19.399999999999999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B-4A12-AC66-5AE468E7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3294927"/>
        <c:axId val="1588800047"/>
      </c:barChart>
      <c:catAx>
        <c:axId val="1593294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8800047"/>
        <c:crosses val="autoZero"/>
        <c:auto val="1"/>
        <c:lblAlgn val="ctr"/>
        <c:lblOffset val="100"/>
        <c:noMultiLvlLbl val="0"/>
      </c:catAx>
      <c:valAx>
        <c:axId val="1588800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329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119061</xdr:rowOff>
    </xdr:from>
    <xdr:to>
      <xdr:col>9</xdr:col>
      <xdr:colOff>114300</xdr:colOff>
      <xdr:row>38</xdr:row>
      <xdr:rowOff>66674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C0C2200-6244-45B4-89C8-3E345BE80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9</xdr:row>
      <xdr:rowOff>176212</xdr:rowOff>
    </xdr:from>
    <xdr:to>
      <xdr:col>4</xdr:col>
      <xdr:colOff>557212</xdr:colOff>
      <xdr:row>24</xdr:row>
      <xdr:rowOff>61912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7807C7A-9458-4B11-95D2-325CFB3EF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157161</xdr:rowOff>
    </xdr:from>
    <xdr:to>
      <xdr:col>8</xdr:col>
      <xdr:colOff>723900</xdr:colOff>
      <xdr:row>27</xdr:row>
      <xdr:rowOff>95251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C9E0524-3FFD-4196-B225-992B44889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0.93015</cdr:x>
      <cdr:y>0.91035</cdr:y>
    </cdr:from>
    <cdr:to>
      <cdr:x>0.98034</cdr:x>
      <cdr:y>0.9685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1F4AEF5-586A-4AE9-A0A2-2315BCEEFC86}"/>
            </a:ext>
          </a:extLst>
        </cdr:cNvPr>
        <cdr:cNvSpPr txBox="1"/>
      </cdr:nvSpPr>
      <cdr:spPr>
        <a:xfrm xmlns:a="http://schemas.openxmlformats.org/drawingml/2006/main">
          <a:off x="7061200" y="4175125"/>
          <a:ext cx="380999" cy="266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/>
            <a:t>IPS</a:t>
          </a:r>
        </a:p>
      </cdr:txBody>
    </cdr:sp>
  </cdr:relSizeAnchor>
  <cdr:relSizeAnchor xmlns:cdr="http://schemas.openxmlformats.org/drawingml/2006/chartDrawing">
    <cdr:from>
      <cdr:x>0.04935</cdr:x>
      <cdr:y>0.04015</cdr:y>
    </cdr:from>
    <cdr:to>
      <cdr:x>0.17566</cdr:x>
      <cdr:y>0.16804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0D08AF4F-C1A4-4E18-A1F6-82114BD9C2D4}"/>
            </a:ext>
          </a:extLst>
        </cdr:cNvPr>
        <cdr:cNvSpPr txBox="1"/>
      </cdr:nvSpPr>
      <cdr:spPr>
        <a:xfrm xmlns:a="http://schemas.openxmlformats.org/drawingml/2006/main">
          <a:off x="374650" y="184150"/>
          <a:ext cx="958850" cy="586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1"/>
            <a:t>Parts</a:t>
          </a:r>
          <a:r>
            <a:rPr lang="fr-FR" sz="1050" b="1" baseline="0"/>
            <a:t> cumulées</a:t>
          </a:r>
          <a:r>
            <a:rPr lang="fr-FR" sz="1050" b="1"/>
            <a:t> d'élèves en 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12</xdr:row>
      <xdr:rowOff>133349</xdr:rowOff>
    </xdr:from>
    <xdr:to>
      <xdr:col>12</xdr:col>
      <xdr:colOff>133350</xdr:colOff>
      <xdr:row>40</xdr:row>
      <xdr:rowOff>114299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3F878CB-6FBC-4C67-B815-380762424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26986</xdr:colOff>
      <xdr:row>8</xdr:row>
      <xdr:rowOff>7937</xdr:rowOff>
    </xdr:from>
    <xdr:to>
      <xdr:col>6</xdr:col>
      <xdr:colOff>857250</xdr:colOff>
      <xdr:row>24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2AA7003-C0EA-4D2D-91F2-A3A5C2F2D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7</xdr:row>
      <xdr:rowOff>23812</xdr:rowOff>
    </xdr:from>
    <xdr:to>
      <xdr:col>4</xdr:col>
      <xdr:colOff>685800</xdr:colOff>
      <xdr:row>19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58FB4D8-DD12-4DEE-91BA-077E3D477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10</xdr:row>
      <xdr:rowOff>14287</xdr:rowOff>
    </xdr:from>
    <xdr:to>
      <xdr:col>5</xdr:col>
      <xdr:colOff>42862</xdr:colOff>
      <xdr:row>24</xdr:row>
      <xdr:rowOff>90487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DB4BA84-C578-4EBB-89C9-1E3F56BAA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42862</xdr:rowOff>
    </xdr:from>
    <xdr:to>
      <xdr:col>10</xdr:col>
      <xdr:colOff>19050</xdr:colOff>
      <xdr:row>32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643B3BA-DAD4-474E-A83E-89376A5BE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5488-B34F-4BE5-A881-45C72D0B30C8}">
  <sheetPr>
    <pageSetUpPr fitToPage="1"/>
  </sheetPr>
  <dimension ref="A1:H41"/>
  <sheetViews>
    <sheetView tabSelected="1" workbookViewId="0"/>
  </sheetViews>
  <sheetFormatPr baseColWidth="10" defaultColWidth="11.453125" defaultRowHeight="12" x14ac:dyDescent="0.3"/>
  <cols>
    <col min="1" max="1" width="28.453125" style="1" customWidth="1"/>
    <col min="2" max="8" width="7.26953125" style="1" customWidth="1"/>
    <col min="9" max="9" width="9.7265625" style="1" bestFit="1" customWidth="1"/>
    <col min="10" max="10" width="8.54296875" style="1" bestFit="1" customWidth="1"/>
    <col min="11" max="16384" width="11.453125" style="1"/>
  </cols>
  <sheetData>
    <row r="1" spans="1:8" s="3" customFormat="1" ht="42" x14ac:dyDescent="0.3">
      <c r="A1" s="2" t="s">
        <v>9</v>
      </c>
    </row>
    <row r="2" spans="1:8" s="3" customFormat="1" ht="14" x14ac:dyDescent="0.3">
      <c r="A2" s="2"/>
    </row>
    <row r="3" spans="1:8" s="3" customFormat="1" ht="14" x14ac:dyDescent="0.3">
      <c r="A3" s="56" t="s">
        <v>73</v>
      </c>
      <c r="B3" s="56"/>
      <c r="C3" s="56"/>
      <c r="D3" s="56"/>
      <c r="E3" s="56"/>
      <c r="F3" s="56"/>
      <c r="G3" s="56"/>
      <c r="H3" s="56"/>
    </row>
    <row r="4" spans="1:8" s="3" customFormat="1" ht="14" x14ac:dyDescent="0.3">
      <c r="A4" s="55"/>
      <c r="B4" s="55"/>
      <c r="C4" s="55"/>
      <c r="D4" s="55"/>
      <c r="E4" s="55"/>
      <c r="F4" s="55"/>
      <c r="G4" s="55"/>
      <c r="H4" s="55"/>
    </row>
    <row r="5" spans="1:8" ht="14.5" x14ac:dyDescent="0.3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</row>
    <row r="6" spans="1:8" ht="14.5" x14ac:dyDescent="0.35">
      <c r="A6" s="21" t="s">
        <v>19</v>
      </c>
      <c r="B6" s="21">
        <v>166</v>
      </c>
      <c r="C6" s="21">
        <v>178</v>
      </c>
      <c r="D6" s="21">
        <v>175</v>
      </c>
      <c r="E6" s="21">
        <v>160</v>
      </c>
      <c r="F6" s="21">
        <v>181</v>
      </c>
      <c r="G6" s="21">
        <v>211</v>
      </c>
      <c r="H6" s="21">
        <v>194</v>
      </c>
    </row>
    <row r="7" spans="1:8" ht="14.5" x14ac:dyDescent="0.35">
      <c r="A7" s="21" t="s">
        <v>20</v>
      </c>
      <c r="B7" s="21">
        <v>138</v>
      </c>
      <c r="C7" s="21">
        <v>140</v>
      </c>
      <c r="D7" s="21">
        <v>158</v>
      </c>
      <c r="E7" s="21">
        <v>153</v>
      </c>
      <c r="F7" s="21">
        <v>179</v>
      </c>
      <c r="G7" s="21">
        <v>159</v>
      </c>
      <c r="H7" s="21">
        <v>182</v>
      </c>
    </row>
    <row r="8" spans="1:8" ht="14.5" x14ac:dyDescent="0.35">
      <c r="A8" s="21" t="s">
        <v>21</v>
      </c>
      <c r="B8" s="21">
        <v>95</v>
      </c>
      <c r="C8" s="21">
        <v>159</v>
      </c>
      <c r="D8" s="21">
        <v>151</v>
      </c>
      <c r="E8" s="21">
        <v>163</v>
      </c>
      <c r="F8" s="21">
        <v>224</v>
      </c>
      <c r="G8" s="21">
        <v>200</v>
      </c>
      <c r="H8" s="21">
        <v>154</v>
      </c>
    </row>
    <row r="9" spans="1:8" ht="14.5" x14ac:dyDescent="0.35">
      <c r="A9" s="21" t="s">
        <v>22</v>
      </c>
      <c r="B9" s="21">
        <v>126</v>
      </c>
      <c r="C9" s="21">
        <v>167</v>
      </c>
      <c r="D9" s="21">
        <v>172</v>
      </c>
      <c r="E9" s="21">
        <v>201</v>
      </c>
      <c r="F9" s="21">
        <v>183</v>
      </c>
      <c r="G9" s="21">
        <v>278</v>
      </c>
      <c r="H9" s="21">
        <v>221</v>
      </c>
    </row>
    <row r="10" spans="1:8" ht="14.5" x14ac:dyDescent="0.35">
      <c r="A10" s="21" t="s">
        <v>53</v>
      </c>
      <c r="B10" s="21">
        <v>0</v>
      </c>
      <c r="C10" s="21">
        <v>0</v>
      </c>
      <c r="D10" s="21">
        <v>0</v>
      </c>
      <c r="E10" s="21">
        <v>20</v>
      </c>
      <c r="F10" s="21">
        <v>30</v>
      </c>
      <c r="G10" s="21">
        <v>20</v>
      </c>
      <c r="H10" s="21">
        <v>27</v>
      </c>
    </row>
    <row r="11" spans="1:8" ht="14.5" x14ac:dyDescent="0.35">
      <c r="A11" s="21" t="s">
        <v>52</v>
      </c>
      <c r="B11" s="21">
        <v>0</v>
      </c>
      <c r="C11" s="21">
        <v>0</v>
      </c>
      <c r="D11" s="21">
        <v>0</v>
      </c>
      <c r="E11" s="21">
        <v>13</v>
      </c>
      <c r="F11" s="21">
        <v>61</v>
      </c>
      <c r="G11" s="21">
        <v>71</v>
      </c>
      <c r="H11" s="21">
        <v>102</v>
      </c>
    </row>
    <row r="12" spans="1:8" ht="14.5" x14ac:dyDescent="0.35">
      <c r="A12" s="21" t="s">
        <v>25</v>
      </c>
      <c r="B12" s="21"/>
      <c r="C12" s="21">
        <v>22</v>
      </c>
      <c r="D12" s="21">
        <v>26</v>
      </c>
      <c r="E12" s="21">
        <v>34</v>
      </c>
      <c r="F12" s="21">
        <v>43</v>
      </c>
      <c r="G12" s="21">
        <v>37</v>
      </c>
      <c r="H12" s="21">
        <v>28</v>
      </c>
    </row>
    <row r="41" spans="1:1" ht="14.5" x14ac:dyDescent="0.35">
      <c r="A41" t="s">
        <v>74</v>
      </c>
    </row>
  </sheetData>
  <mergeCells count="1">
    <mergeCell ref="A3:H3"/>
  </mergeCells>
  <pageMargins left="0.25" right="0.25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BF13-1635-4A99-BBF0-919891E73A4F}">
  <sheetPr>
    <pageSetUpPr fitToPage="1"/>
  </sheetPr>
  <dimension ref="A1:F26"/>
  <sheetViews>
    <sheetView workbookViewId="0">
      <selection sqref="A1:F1"/>
    </sheetView>
  </sheetViews>
  <sheetFormatPr baseColWidth="10" defaultRowHeight="14.5" x14ac:dyDescent="0.35"/>
  <cols>
    <col min="1" max="1" width="10.1796875" bestFit="1" customWidth="1"/>
    <col min="2" max="8" width="14.7265625" customWidth="1"/>
    <col min="9" max="9" width="12.1796875" customWidth="1"/>
  </cols>
  <sheetData>
    <row r="1" spans="1:6" s="3" customFormat="1" ht="51.75" customHeight="1" x14ac:dyDescent="0.3">
      <c r="A1" s="45" t="s">
        <v>9</v>
      </c>
      <c r="B1" s="45"/>
      <c r="C1" s="45"/>
      <c r="D1" s="45"/>
      <c r="E1" s="45"/>
      <c r="F1" s="45"/>
    </row>
    <row r="3" spans="1:6" x14ac:dyDescent="0.35">
      <c r="A3" s="64" t="s">
        <v>87</v>
      </c>
    </row>
    <row r="4" spans="1:6" x14ac:dyDescent="0.35">
      <c r="A4" s="64"/>
    </row>
    <row r="5" spans="1:6" x14ac:dyDescent="0.35">
      <c r="B5" s="21" t="s">
        <v>33</v>
      </c>
      <c r="C5" s="21" t="s">
        <v>32</v>
      </c>
    </row>
    <row r="6" spans="1:6" x14ac:dyDescent="0.35">
      <c r="A6" s="33" t="s">
        <v>15</v>
      </c>
      <c r="B6" s="21">
        <v>97.1</v>
      </c>
      <c r="C6" s="21">
        <v>93.7</v>
      </c>
    </row>
    <row r="7" spans="1:6" x14ac:dyDescent="0.35">
      <c r="A7" s="33" t="s">
        <v>16</v>
      </c>
      <c r="B7" s="21">
        <v>91.2</v>
      </c>
      <c r="C7" s="21">
        <v>91.3</v>
      </c>
    </row>
    <row r="8" spans="1:6" x14ac:dyDescent="0.35">
      <c r="A8" s="33" t="s">
        <v>41</v>
      </c>
      <c r="B8" s="21">
        <v>82.1</v>
      </c>
      <c r="C8" s="21">
        <v>83.5</v>
      </c>
    </row>
    <row r="9" spans="1:6" x14ac:dyDescent="0.35">
      <c r="A9" s="33" t="s">
        <v>10</v>
      </c>
      <c r="B9" s="21">
        <v>88.9</v>
      </c>
      <c r="C9" s="21">
        <v>90.3</v>
      </c>
    </row>
    <row r="26" spans="1:1" x14ac:dyDescent="0.35">
      <c r="A26" t="s">
        <v>88</v>
      </c>
    </row>
  </sheetData>
  <mergeCells count="1">
    <mergeCell ref="A1:F1"/>
  </mergeCells>
  <pageMargins left="0.7" right="0.7" top="0.75" bottom="0.75" header="0.3" footer="0.3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E036-0443-4DBA-9705-02DF6EC04060}">
  <dimension ref="A1:I34"/>
  <sheetViews>
    <sheetView workbookViewId="0">
      <selection sqref="A1:F1"/>
    </sheetView>
  </sheetViews>
  <sheetFormatPr baseColWidth="10" defaultColWidth="7.453125" defaultRowHeight="10.5" x14ac:dyDescent="0.25"/>
  <cols>
    <col min="1" max="1" width="18.81640625" style="5" bestFit="1" customWidth="1"/>
    <col min="2" max="2" width="5.453125" style="5" bestFit="1" customWidth="1"/>
    <col min="3" max="3" width="5.54296875" style="5" bestFit="1" customWidth="1"/>
    <col min="4" max="4" width="5.453125" style="5" bestFit="1" customWidth="1"/>
    <col min="5" max="5" width="5.54296875" style="5" bestFit="1" customWidth="1"/>
    <col min="6" max="6" width="5.453125" style="5" bestFit="1" customWidth="1"/>
    <col min="7" max="7" width="5.54296875" style="5" bestFit="1" customWidth="1"/>
    <col min="8" max="8" width="5.453125" style="5" bestFit="1" customWidth="1"/>
    <col min="9" max="9" width="5.54296875" style="5" bestFit="1" customWidth="1"/>
    <col min="10" max="10" width="5.453125" style="5" bestFit="1" customWidth="1"/>
    <col min="11" max="11" width="5.54296875" style="5" bestFit="1" customWidth="1"/>
    <col min="12" max="12" width="5.453125" style="5" bestFit="1" customWidth="1"/>
    <col min="13" max="13" width="5.54296875" style="5" bestFit="1" customWidth="1"/>
    <col min="14" max="15" width="7.54296875" style="5" customWidth="1"/>
    <col min="16" max="16384" width="7.453125" style="5"/>
  </cols>
  <sheetData>
    <row r="1" spans="1:9" s="3" customFormat="1" ht="42.75" customHeight="1" x14ac:dyDescent="0.3">
      <c r="A1" s="45" t="s">
        <v>9</v>
      </c>
      <c r="B1" s="45"/>
      <c r="C1" s="45"/>
      <c r="D1" s="45"/>
      <c r="E1" s="45"/>
      <c r="F1" s="45"/>
    </row>
    <row r="3" spans="1:9" ht="14.5" x14ac:dyDescent="0.35">
      <c r="A3" s="64" t="s">
        <v>89</v>
      </c>
    </row>
    <row r="4" spans="1:9" ht="14.5" x14ac:dyDescent="0.35">
      <c r="A4" s="64"/>
    </row>
    <row r="5" spans="1:9" ht="14.5" x14ac:dyDescent="0.35">
      <c r="A5" s="25" t="s">
        <v>50</v>
      </c>
      <c r="B5" s="26">
        <v>29.9</v>
      </c>
      <c r="I5" s="44"/>
    </row>
    <row r="6" spans="1:9" ht="14.5" x14ac:dyDescent="0.35">
      <c r="A6" s="21" t="s">
        <v>38</v>
      </c>
      <c r="B6" s="26">
        <v>1</v>
      </c>
      <c r="I6" s="44"/>
    </row>
    <row r="7" spans="1:9" ht="14.5" x14ac:dyDescent="0.35">
      <c r="A7" s="21" t="s">
        <v>45</v>
      </c>
      <c r="B7" s="25">
        <v>1.9</v>
      </c>
      <c r="I7" s="44"/>
    </row>
    <row r="8" spans="1:9" ht="14.5" x14ac:dyDescent="0.35">
      <c r="A8" s="21" t="s">
        <v>47</v>
      </c>
      <c r="B8" s="25">
        <v>2.1</v>
      </c>
      <c r="I8" s="44"/>
    </row>
    <row r="9" spans="1:9" ht="14.5" x14ac:dyDescent="0.35">
      <c r="A9" s="21" t="s">
        <v>49</v>
      </c>
      <c r="B9" s="26">
        <v>3.3</v>
      </c>
      <c r="I9" s="44"/>
    </row>
    <row r="10" spans="1:9" ht="14.5" x14ac:dyDescent="0.35">
      <c r="A10" s="21" t="s">
        <v>46</v>
      </c>
      <c r="B10" s="25">
        <v>5.4</v>
      </c>
      <c r="I10" s="44"/>
    </row>
    <row r="11" spans="1:9" ht="14.5" x14ac:dyDescent="0.35">
      <c r="A11" s="21" t="s">
        <v>44</v>
      </c>
      <c r="B11" s="25">
        <v>19.399999999999999</v>
      </c>
      <c r="I11" s="44"/>
    </row>
    <row r="12" spans="1:9" ht="14.5" x14ac:dyDescent="0.35">
      <c r="A12" s="21" t="s">
        <v>48</v>
      </c>
      <c r="B12" s="26">
        <v>37</v>
      </c>
      <c r="I12" s="44"/>
    </row>
    <row r="34" spans="1:1" ht="14.5" x14ac:dyDescent="0.35">
      <c r="A34" s="63" t="s">
        <v>90</v>
      </c>
    </row>
  </sheetData>
  <sortState ref="A6:C12">
    <sortCondition ref="C6:C12"/>
  </sortState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735E-B765-492E-B678-CC7A2836D371}">
  <dimension ref="A1:I26"/>
  <sheetViews>
    <sheetView workbookViewId="0"/>
  </sheetViews>
  <sheetFormatPr baseColWidth="10" defaultRowHeight="14.5" x14ac:dyDescent="0.35"/>
  <cols>
    <col min="1" max="1" width="25.81640625" customWidth="1"/>
    <col min="2" max="6" width="15.1796875" customWidth="1"/>
  </cols>
  <sheetData>
    <row r="1" spans="1:6" s="3" customFormat="1" ht="42" x14ac:dyDescent="0.3">
      <c r="A1" s="2" t="s">
        <v>9</v>
      </c>
    </row>
    <row r="2" spans="1:6" s="3" customFormat="1" ht="14" x14ac:dyDescent="0.3">
      <c r="A2" s="2"/>
    </row>
    <row r="3" spans="1:6" s="3" customFormat="1" ht="14" x14ac:dyDescent="0.3">
      <c r="A3" s="57" t="s">
        <v>75</v>
      </c>
      <c r="B3" s="57"/>
      <c r="C3" s="57"/>
    </row>
    <row r="4" spans="1:6" s="3" customFormat="1" ht="14" x14ac:dyDescent="0.3">
      <c r="A4" s="2"/>
    </row>
    <row r="5" spans="1:6" x14ac:dyDescent="0.35">
      <c r="A5" s="21"/>
      <c r="B5" s="21" t="s">
        <v>27</v>
      </c>
      <c r="C5" s="21" t="s">
        <v>28</v>
      </c>
      <c r="D5" s="21" t="s">
        <v>29</v>
      </c>
      <c r="E5" s="21" t="s">
        <v>30</v>
      </c>
      <c r="F5" s="21" t="s">
        <v>31</v>
      </c>
    </row>
    <row r="6" spans="1:6" x14ac:dyDescent="0.35">
      <c r="A6" s="21" t="s">
        <v>33</v>
      </c>
      <c r="B6" s="23">
        <v>2.5411951558467338</v>
      </c>
      <c r="C6" s="23">
        <v>4.5662100456620998</v>
      </c>
      <c r="D6" s="23">
        <v>8.5566805638276744</v>
      </c>
      <c r="E6" s="23">
        <v>72.78141751042287</v>
      </c>
      <c r="F6" s="23">
        <v>11.55449672424062</v>
      </c>
    </row>
    <row r="7" spans="1:6" x14ac:dyDescent="0.35">
      <c r="A7" s="21" t="s">
        <v>32</v>
      </c>
      <c r="B7" s="23">
        <v>19.753264692515554</v>
      </c>
      <c r="C7" s="23">
        <v>13.565292730923964</v>
      </c>
      <c r="D7" s="23">
        <v>20.933434525928362</v>
      </c>
      <c r="E7" s="23">
        <v>44.190492821370441</v>
      </c>
      <c r="F7" s="23">
        <v>1.5575152292616747</v>
      </c>
    </row>
    <row r="26" spans="1:9" ht="14.5" customHeight="1" x14ac:dyDescent="0.35">
      <c r="A26" s="59" t="s">
        <v>76</v>
      </c>
      <c r="B26" s="59"/>
      <c r="C26" s="59"/>
      <c r="D26" s="59"/>
      <c r="E26" s="59"/>
      <c r="F26" s="59"/>
      <c r="G26" s="58"/>
      <c r="H26" s="58"/>
      <c r="I26" s="58"/>
    </row>
  </sheetData>
  <mergeCells count="2">
    <mergeCell ref="A3:C3"/>
    <mergeCell ref="A26:F26"/>
  </mergeCells>
  <conditionalFormatting sqref="B6:F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{B1FA8FC2-CF10-48BB-ACD1-8CDC5B41E91C}</x14:id>
        </ext>
      </extLst>
    </cfRule>
  </conditionalFormatting>
  <conditionalFormatting sqref="B6:F6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{7EEBCBBC-7CE6-4DD3-97AB-327FFE8C9BBE}</x14:id>
        </ext>
      </extLst>
    </cfRule>
  </conditionalFormatting>
  <conditionalFormatting sqref="B7:F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{6D66FD80-27E7-4133-AB62-E30B24EE58D6}</x14:id>
        </ext>
      </extLst>
    </cfRule>
  </conditionalFormatting>
  <conditionalFormatting sqref="B6:F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{B40D844C-E0C0-4780-BB63-522A49214515}</x14:id>
        </ext>
      </extLs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FA8FC2-CF10-48BB-ACD1-8CDC5B41E91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B6:F6</xm:sqref>
        </x14:conditionalFormatting>
        <x14:conditionalFormatting xmlns:xm="http://schemas.microsoft.com/office/excel/2006/main">
          <x14:cfRule type="dataBar" id="{7EEBCBBC-7CE6-4DD3-97AB-327FFE8C9BB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B6:F6</xm:sqref>
        </x14:conditionalFormatting>
        <x14:conditionalFormatting xmlns:xm="http://schemas.microsoft.com/office/excel/2006/main">
          <x14:cfRule type="dataBar" id="{6D66FD80-27E7-4133-AB62-E30B24EE58D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B7:F7</xm:sqref>
        </x14:conditionalFormatting>
        <x14:conditionalFormatting xmlns:xm="http://schemas.microsoft.com/office/excel/2006/main">
          <x14:cfRule type="dataBar" id="{B40D844C-E0C0-4780-BB63-522A4921451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B6:F7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AF19-593B-43B2-8F04-BC86741A63E1}">
  <dimension ref="A1:R166"/>
  <sheetViews>
    <sheetView workbookViewId="0"/>
  </sheetViews>
  <sheetFormatPr baseColWidth="10" defaultColWidth="11.453125" defaultRowHeight="14.5" x14ac:dyDescent="0.35"/>
  <cols>
    <col min="1" max="1" width="26.26953125" style="36" customWidth="1"/>
    <col min="2" max="2" width="14.7265625" style="36" bestFit="1" customWidth="1"/>
    <col min="3" max="10" width="11.453125" style="36"/>
    <col min="11" max="11" width="5.81640625" style="36" bestFit="1" customWidth="1"/>
    <col min="12" max="12" width="9.26953125" style="36" bestFit="1" customWidth="1"/>
    <col min="13" max="13" width="10.6328125" style="36" bestFit="1" customWidth="1"/>
    <col min="14" max="14" width="9.26953125" style="36" bestFit="1" customWidth="1"/>
    <col min="15" max="15" width="10.6328125" style="36" bestFit="1" customWidth="1"/>
    <col min="16" max="16" width="9.26953125" style="36" bestFit="1" customWidth="1"/>
    <col min="17" max="17" width="10.6328125" style="36" bestFit="1" customWidth="1"/>
    <col min="18" max="18" width="12.08984375" style="36" bestFit="1" customWidth="1"/>
    <col min="19" max="19" width="9.7265625" style="36" bestFit="1" customWidth="1"/>
    <col min="20" max="20" width="11.1796875" style="36" bestFit="1" customWidth="1"/>
    <col min="21" max="21" width="9.7265625" style="36" bestFit="1" customWidth="1"/>
    <col min="22" max="22" width="11.1796875" style="36" bestFit="1" customWidth="1"/>
    <col min="23" max="23" width="12.7265625" style="36" bestFit="1" customWidth="1"/>
    <col min="24" max="16384" width="11.453125" style="36"/>
  </cols>
  <sheetData>
    <row r="1" spans="1:18" s="3" customFormat="1" ht="42" x14ac:dyDescent="0.3">
      <c r="A1" s="34" t="s">
        <v>9</v>
      </c>
    </row>
    <row r="2" spans="1:18" s="3" customFormat="1" ht="14" x14ac:dyDescent="0.3">
      <c r="A2" s="41"/>
    </row>
    <row r="3" spans="1:18" x14ac:dyDescent="0.35">
      <c r="A3" s="60" t="s">
        <v>77</v>
      </c>
    </row>
    <row r="5" spans="1:18" x14ac:dyDescent="0.35">
      <c r="K5" s="36" t="s">
        <v>62</v>
      </c>
      <c r="L5" s="36" t="s">
        <v>10</v>
      </c>
      <c r="M5" s="36" t="s">
        <v>33</v>
      </c>
      <c r="N5" s="36" t="s">
        <v>10</v>
      </c>
      <c r="O5" s="36" t="s">
        <v>33</v>
      </c>
      <c r="P5" s="36" t="s">
        <v>10</v>
      </c>
      <c r="Q5" s="36" t="s">
        <v>33</v>
      </c>
      <c r="R5" s="37" t="s">
        <v>57</v>
      </c>
    </row>
    <row r="6" spans="1:18" x14ac:dyDescent="0.35">
      <c r="K6" s="38">
        <v>32</v>
      </c>
      <c r="L6" s="40">
        <f>N6</f>
        <v>9.4899964272954634E-3</v>
      </c>
      <c r="M6" s="40">
        <f>O6</f>
        <v>0.27794322017073653</v>
      </c>
      <c r="N6" s="40">
        <f t="shared" ref="N6:N37" si="0">P6/P$166*100</f>
        <v>9.4899964272954634E-3</v>
      </c>
      <c r="O6" s="40">
        <f t="shared" ref="O6:O37" si="1">Q6/Q$166*100</f>
        <v>0.27794322017073653</v>
      </c>
      <c r="P6" s="54">
        <v>85</v>
      </c>
      <c r="Q6" s="36">
        <v>14</v>
      </c>
      <c r="R6" s="37" t="s">
        <v>58</v>
      </c>
    </row>
    <row r="7" spans="1:18" x14ac:dyDescent="0.35">
      <c r="K7" s="38">
        <v>38</v>
      </c>
      <c r="L7" s="40">
        <f t="shared" ref="L7:M38" si="2">L6+N7</f>
        <v>4.8901393354769562E-2</v>
      </c>
      <c r="M7" s="40">
        <f t="shared" si="2"/>
        <v>0.27794322017073653</v>
      </c>
      <c r="N7" s="40">
        <f t="shared" si="0"/>
        <v>3.9411396927474099E-2</v>
      </c>
      <c r="O7" s="40">
        <f t="shared" si="1"/>
        <v>0</v>
      </c>
      <c r="P7" s="54">
        <v>353</v>
      </c>
      <c r="R7" s="37" t="s">
        <v>58</v>
      </c>
    </row>
    <row r="8" spans="1:18" x14ac:dyDescent="0.35">
      <c r="K8" s="38">
        <v>40</v>
      </c>
      <c r="L8" s="40">
        <f t="shared" si="2"/>
        <v>0.1774071096820293</v>
      </c>
      <c r="M8" s="40">
        <f t="shared" si="2"/>
        <v>0.33750248163589436</v>
      </c>
      <c r="N8" s="40">
        <f t="shared" si="0"/>
        <v>0.12850571632725974</v>
      </c>
      <c r="O8" s="40">
        <f t="shared" si="1"/>
        <v>5.9559261465157838E-2</v>
      </c>
      <c r="P8" s="54">
        <v>1151</v>
      </c>
      <c r="Q8" s="36">
        <v>3</v>
      </c>
      <c r="R8" s="37" t="s">
        <v>58</v>
      </c>
    </row>
    <row r="9" spans="1:18" x14ac:dyDescent="0.35">
      <c r="K9" s="38">
        <v>42</v>
      </c>
      <c r="L9" s="40">
        <f t="shared" si="2"/>
        <v>0.32578599499821365</v>
      </c>
      <c r="M9" s="40">
        <f t="shared" si="2"/>
        <v>3.8713519952352589</v>
      </c>
      <c r="N9" s="40">
        <f t="shared" si="0"/>
        <v>0.14837888531618434</v>
      </c>
      <c r="O9" s="40">
        <f t="shared" si="1"/>
        <v>3.5338495135993644</v>
      </c>
      <c r="P9" s="54">
        <v>1329</v>
      </c>
      <c r="Q9" s="36">
        <v>178</v>
      </c>
      <c r="R9" s="37" t="s">
        <v>58</v>
      </c>
    </row>
    <row r="10" spans="1:18" x14ac:dyDescent="0.35">
      <c r="K10" s="38">
        <v>46</v>
      </c>
      <c r="L10" s="40">
        <f t="shared" si="2"/>
        <v>3.6626920328688821</v>
      </c>
      <c r="M10" s="40">
        <f t="shared" si="2"/>
        <v>32.936271590232288</v>
      </c>
      <c r="N10" s="40">
        <f t="shared" si="0"/>
        <v>3.3369060378706683</v>
      </c>
      <c r="O10" s="40">
        <f t="shared" si="1"/>
        <v>29.064919594997026</v>
      </c>
      <c r="P10" s="54">
        <v>29888</v>
      </c>
      <c r="Q10" s="36">
        <v>1464</v>
      </c>
      <c r="R10" s="37" t="s">
        <v>58</v>
      </c>
    </row>
    <row r="11" spans="1:18" x14ac:dyDescent="0.35">
      <c r="K11" s="38">
        <v>47</v>
      </c>
      <c r="L11" s="40">
        <f t="shared" si="2"/>
        <v>5.9981243301178999</v>
      </c>
      <c r="M11" s="40">
        <f t="shared" si="2"/>
        <v>37.08556680563828</v>
      </c>
      <c r="N11" s="40">
        <f t="shared" si="0"/>
        <v>2.3354322972490174</v>
      </c>
      <c r="O11" s="40">
        <f t="shared" si="1"/>
        <v>4.1492952154059957</v>
      </c>
      <c r="P11" s="54">
        <v>20918</v>
      </c>
      <c r="Q11" s="36">
        <v>209</v>
      </c>
      <c r="R11" s="37" t="s">
        <v>58</v>
      </c>
    </row>
    <row r="12" spans="1:18" x14ac:dyDescent="0.35">
      <c r="K12" s="38">
        <v>50</v>
      </c>
      <c r="L12" s="40">
        <f t="shared" si="2"/>
        <v>8.605305466237942</v>
      </c>
      <c r="M12" s="40">
        <f t="shared" si="2"/>
        <v>42.962080603533849</v>
      </c>
      <c r="N12" s="40">
        <f t="shared" si="0"/>
        <v>2.6071811361200425</v>
      </c>
      <c r="O12" s="40">
        <f t="shared" si="1"/>
        <v>5.8765137978955728</v>
      </c>
      <c r="P12" s="54">
        <v>23352</v>
      </c>
      <c r="Q12" s="36">
        <v>296</v>
      </c>
      <c r="R12" s="37" t="s">
        <v>59</v>
      </c>
    </row>
    <row r="13" spans="1:18" x14ac:dyDescent="0.35">
      <c r="K13" s="38">
        <v>51</v>
      </c>
      <c r="L13" s="40">
        <f t="shared" si="2"/>
        <v>8.65018756698821</v>
      </c>
      <c r="M13" s="40">
        <f t="shared" si="2"/>
        <v>43.637085566805638</v>
      </c>
      <c r="N13" s="40">
        <f t="shared" si="0"/>
        <v>4.4882100750267953E-2</v>
      </c>
      <c r="O13" s="40">
        <f t="shared" si="1"/>
        <v>0.67500496327178883</v>
      </c>
      <c r="P13" s="54">
        <v>402</v>
      </c>
      <c r="Q13" s="36">
        <v>34</v>
      </c>
      <c r="R13" s="37" t="s">
        <v>59</v>
      </c>
    </row>
    <row r="14" spans="1:18" x14ac:dyDescent="0.35">
      <c r="K14" s="38">
        <v>53</v>
      </c>
      <c r="L14" s="40">
        <f t="shared" si="2"/>
        <v>9.9201723829939255</v>
      </c>
      <c r="M14" s="40">
        <f t="shared" si="2"/>
        <v>44.96724240619416</v>
      </c>
      <c r="N14" s="40">
        <f t="shared" si="0"/>
        <v>1.2699848160057163</v>
      </c>
      <c r="O14" s="40">
        <f t="shared" si="1"/>
        <v>1.3301568393885248</v>
      </c>
      <c r="P14" s="54">
        <v>11375</v>
      </c>
      <c r="Q14" s="36">
        <v>67</v>
      </c>
      <c r="R14" s="37" t="s">
        <v>59</v>
      </c>
    </row>
    <row r="15" spans="1:18" x14ac:dyDescent="0.35">
      <c r="K15" s="38">
        <v>54</v>
      </c>
      <c r="L15" s="40">
        <f t="shared" si="2"/>
        <v>9.9641613076098601</v>
      </c>
      <c r="M15" s="40">
        <f t="shared" si="2"/>
        <v>45.781218979551319</v>
      </c>
      <c r="N15" s="40">
        <f t="shared" si="0"/>
        <v>4.3988924615934261E-2</v>
      </c>
      <c r="O15" s="40">
        <f t="shared" si="1"/>
        <v>0.81397657335715701</v>
      </c>
      <c r="P15" s="54">
        <v>394</v>
      </c>
      <c r="Q15" s="36">
        <v>41</v>
      </c>
      <c r="R15" s="37" t="s">
        <v>59</v>
      </c>
    </row>
    <row r="16" spans="1:18" x14ac:dyDescent="0.35">
      <c r="K16" s="38">
        <v>55</v>
      </c>
      <c r="L16" s="40">
        <f t="shared" si="2"/>
        <v>10.197168631654161</v>
      </c>
      <c r="M16" s="40">
        <f t="shared" si="2"/>
        <v>46.039309112567004</v>
      </c>
      <c r="N16" s="40">
        <f t="shared" si="0"/>
        <v>0.23300732404430155</v>
      </c>
      <c r="O16" s="40">
        <f t="shared" si="1"/>
        <v>0.25809013301568395</v>
      </c>
      <c r="P16" s="39">
        <v>2087</v>
      </c>
      <c r="Q16" s="36">
        <v>13</v>
      </c>
      <c r="R16" s="37" t="s">
        <v>59</v>
      </c>
    </row>
    <row r="17" spans="1:18" x14ac:dyDescent="0.35">
      <c r="K17" s="38">
        <v>56</v>
      </c>
      <c r="L17" s="40">
        <f t="shared" si="2"/>
        <v>10.226531797070381</v>
      </c>
      <c r="M17" s="40">
        <f t="shared" si="2"/>
        <v>46.376811594202898</v>
      </c>
      <c r="N17" s="40">
        <f t="shared" si="0"/>
        <v>2.9363165416220079E-2</v>
      </c>
      <c r="O17" s="40">
        <f t="shared" si="1"/>
        <v>0.33750248163589441</v>
      </c>
      <c r="P17" s="39">
        <v>263</v>
      </c>
      <c r="Q17" s="36">
        <v>17</v>
      </c>
      <c r="R17" s="37" t="s">
        <v>59</v>
      </c>
    </row>
    <row r="18" spans="1:18" x14ac:dyDescent="0.35">
      <c r="K18" s="38">
        <v>57</v>
      </c>
      <c r="L18" s="40">
        <f t="shared" si="2"/>
        <v>10.576545194712395</v>
      </c>
      <c r="M18" s="40">
        <f t="shared" si="2"/>
        <v>47.647409172126267</v>
      </c>
      <c r="N18" s="40">
        <f t="shared" si="0"/>
        <v>0.350013397642015</v>
      </c>
      <c r="O18" s="40">
        <f t="shared" si="1"/>
        <v>1.2705975779233669</v>
      </c>
      <c r="P18" s="39">
        <v>3135</v>
      </c>
      <c r="Q18" s="36">
        <v>64</v>
      </c>
      <c r="R18" s="37" t="s">
        <v>59</v>
      </c>
    </row>
    <row r="19" spans="1:18" x14ac:dyDescent="0.35">
      <c r="K19" s="38">
        <v>57.5</v>
      </c>
      <c r="L19" s="40">
        <f t="shared" si="2"/>
        <v>10.576656841729188</v>
      </c>
      <c r="M19" s="40">
        <f t="shared" si="2"/>
        <v>47.647409172126267</v>
      </c>
      <c r="N19" s="40">
        <f t="shared" si="0"/>
        <v>1.1164701679171132E-4</v>
      </c>
      <c r="O19" s="40">
        <f t="shared" si="1"/>
        <v>0</v>
      </c>
      <c r="P19" s="39">
        <v>1</v>
      </c>
      <c r="R19" s="37" t="s">
        <v>59</v>
      </c>
    </row>
    <row r="20" spans="1:18" x14ac:dyDescent="0.35">
      <c r="K20" s="38">
        <v>58</v>
      </c>
      <c r="L20" s="40">
        <f t="shared" si="2"/>
        <v>11.521190603787065</v>
      </c>
      <c r="M20" s="40">
        <f t="shared" si="2"/>
        <v>57.296009529481836</v>
      </c>
      <c r="N20" s="40">
        <f t="shared" si="0"/>
        <v>0.94453376205787776</v>
      </c>
      <c r="O20" s="40">
        <f t="shared" si="1"/>
        <v>9.6486003573555692</v>
      </c>
      <c r="P20" s="39">
        <v>8460</v>
      </c>
      <c r="Q20" s="36">
        <v>486</v>
      </c>
      <c r="R20" s="37" t="s">
        <v>59</v>
      </c>
    </row>
    <row r="21" spans="1:18" x14ac:dyDescent="0.35">
      <c r="K21" s="38">
        <v>59</v>
      </c>
      <c r="L21" s="40">
        <f t="shared" si="2"/>
        <v>12.469073776348695</v>
      </c>
      <c r="M21" s="40">
        <f t="shared" si="2"/>
        <v>58.44748858447489</v>
      </c>
      <c r="N21" s="40">
        <f t="shared" si="0"/>
        <v>0.94788317256162913</v>
      </c>
      <c r="O21" s="40">
        <f t="shared" si="1"/>
        <v>1.1514790549930516</v>
      </c>
      <c r="P21" s="39">
        <v>8490</v>
      </c>
      <c r="Q21" s="36">
        <v>58</v>
      </c>
      <c r="R21" s="37" t="s">
        <v>59</v>
      </c>
    </row>
    <row r="22" spans="1:18" x14ac:dyDescent="0.35">
      <c r="K22" s="38">
        <v>60</v>
      </c>
      <c r="L22" s="40">
        <f t="shared" si="2"/>
        <v>13.301402286530903</v>
      </c>
      <c r="M22" s="40">
        <f t="shared" si="2"/>
        <v>59.162199722056783</v>
      </c>
      <c r="N22" s="40">
        <f t="shared" si="0"/>
        <v>0.83232851018220799</v>
      </c>
      <c r="O22" s="40">
        <f t="shared" si="1"/>
        <v>0.71471113758189397</v>
      </c>
      <c r="P22" s="39">
        <v>7455</v>
      </c>
      <c r="Q22" s="36">
        <v>36</v>
      </c>
      <c r="R22" s="37" t="s">
        <v>59</v>
      </c>
    </row>
    <row r="23" spans="1:18" x14ac:dyDescent="0.35">
      <c r="K23" s="38">
        <v>61</v>
      </c>
      <c r="L23" s="40">
        <f t="shared" si="2"/>
        <v>13.365376027152553</v>
      </c>
      <c r="M23" s="40">
        <f t="shared" si="2"/>
        <v>59.380583680762363</v>
      </c>
      <c r="N23" s="40">
        <f t="shared" si="0"/>
        <v>6.3973740621650593E-2</v>
      </c>
      <c r="O23" s="40">
        <f t="shared" si="1"/>
        <v>0.21838395870557872</v>
      </c>
      <c r="P23" s="39">
        <v>573</v>
      </c>
      <c r="Q23" s="36">
        <v>11</v>
      </c>
      <c r="R23" s="37" t="s">
        <v>59</v>
      </c>
    </row>
    <row r="24" spans="1:18" x14ac:dyDescent="0.35">
      <c r="K24" s="38">
        <v>62</v>
      </c>
      <c r="L24" s="40">
        <f t="shared" si="2"/>
        <v>18.755470703822795</v>
      </c>
      <c r="M24" s="40">
        <f t="shared" si="2"/>
        <v>62.378399841175309</v>
      </c>
      <c r="N24" s="40">
        <f t="shared" si="0"/>
        <v>5.3900946766702393</v>
      </c>
      <c r="O24" s="40">
        <f t="shared" si="1"/>
        <v>2.9978161604129441</v>
      </c>
      <c r="P24" s="39">
        <v>48278</v>
      </c>
      <c r="Q24" s="36">
        <v>151</v>
      </c>
      <c r="R24" s="37" t="s">
        <v>59</v>
      </c>
    </row>
    <row r="25" spans="1:18" x14ac:dyDescent="0.35">
      <c r="K25" s="38">
        <v>62.5</v>
      </c>
      <c r="L25" s="40">
        <f t="shared" si="2"/>
        <v>18.756363879957128</v>
      </c>
      <c r="M25" s="40">
        <f t="shared" si="2"/>
        <v>62.378399841175309</v>
      </c>
      <c r="N25" s="40">
        <f t="shared" si="0"/>
        <v>8.9317613433369052E-4</v>
      </c>
      <c r="O25" s="40">
        <f t="shared" si="1"/>
        <v>0</v>
      </c>
      <c r="P25" s="39">
        <v>8</v>
      </c>
      <c r="R25" s="37" t="s">
        <v>59</v>
      </c>
    </row>
    <row r="26" spans="1:18" x14ac:dyDescent="0.35">
      <c r="K26" s="38">
        <v>64</v>
      </c>
      <c r="L26" s="40">
        <f t="shared" si="2"/>
        <v>18.773780814576636</v>
      </c>
      <c r="M26" s="40">
        <f t="shared" si="2"/>
        <v>62.43795910264047</v>
      </c>
      <c r="N26" s="40">
        <f t="shared" si="0"/>
        <v>1.7416934619506965E-2</v>
      </c>
      <c r="O26" s="40">
        <f t="shared" si="1"/>
        <v>5.9559261465157838E-2</v>
      </c>
      <c r="P26" s="39">
        <v>156</v>
      </c>
      <c r="Q26" s="36">
        <v>3</v>
      </c>
      <c r="R26" s="37" t="s">
        <v>59</v>
      </c>
    </row>
    <row r="27" spans="1:18" x14ac:dyDescent="0.35">
      <c r="K27" s="38">
        <v>64.5</v>
      </c>
      <c r="L27" s="40">
        <f t="shared" si="2"/>
        <v>18.774227402643803</v>
      </c>
      <c r="M27" s="40">
        <f t="shared" si="2"/>
        <v>62.43795910264047</v>
      </c>
      <c r="N27" s="40">
        <f t="shared" si="0"/>
        <v>4.4658806716684526E-4</v>
      </c>
      <c r="O27" s="40">
        <f t="shared" si="1"/>
        <v>0</v>
      </c>
      <c r="P27" s="39">
        <v>4</v>
      </c>
      <c r="R27" s="37" t="s">
        <v>59</v>
      </c>
    </row>
    <row r="28" spans="1:18" x14ac:dyDescent="0.35">
      <c r="K28" s="38">
        <v>65</v>
      </c>
      <c r="L28" s="40">
        <f t="shared" si="2"/>
        <v>19.577192747409789</v>
      </c>
      <c r="M28" s="40">
        <f t="shared" si="2"/>
        <v>65.475481437363513</v>
      </c>
      <c r="N28" s="40">
        <f t="shared" si="0"/>
        <v>0.80296534476598791</v>
      </c>
      <c r="O28" s="40">
        <f t="shared" si="1"/>
        <v>3.0375223347230493</v>
      </c>
      <c r="P28" s="39">
        <v>7192</v>
      </c>
      <c r="Q28" s="36">
        <v>153</v>
      </c>
      <c r="R28" s="37" t="s">
        <v>59</v>
      </c>
    </row>
    <row r="29" spans="1:18" ht="14.5" customHeight="1" x14ac:dyDescent="0.35">
      <c r="A29" s="61" t="s">
        <v>76</v>
      </c>
      <c r="B29" s="61"/>
      <c r="C29" s="61"/>
      <c r="D29" s="61"/>
      <c r="E29" s="61"/>
      <c r="F29" s="61"/>
      <c r="G29" s="61"/>
      <c r="H29" s="61"/>
      <c r="K29" s="38">
        <v>65.5</v>
      </c>
      <c r="L29" s="40">
        <f t="shared" si="2"/>
        <v>19.577862629510541</v>
      </c>
      <c r="M29" s="40">
        <f t="shared" si="2"/>
        <v>65.475481437363513</v>
      </c>
      <c r="N29" s="40">
        <f t="shared" si="0"/>
        <v>6.6988210075026795E-4</v>
      </c>
      <c r="O29" s="40">
        <f t="shared" si="1"/>
        <v>0</v>
      </c>
      <c r="P29" s="39">
        <v>6</v>
      </c>
      <c r="R29" s="37" t="s">
        <v>59</v>
      </c>
    </row>
    <row r="30" spans="1:18" x14ac:dyDescent="0.35">
      <c r="K30" s="38">
        <v>66</v>
      </c>
      <c r="L30" s="40">
        <f t="shared" si="2"/>
        <v>20.620869060378709</v>
      </c>
      <c r="M30" s="40">
        <f t="shared" si="2"/>
        <v>69.247567996823506</v>
      </c>
      <c r="N30" s="40">
        <f t="shared" si="0"/>
        <v>1.0430064308681672</v>
      </c>
      <c r="O30" s="40">
        <f t="shared" si="1"/>
        <v>3.7720865594599959</v>
      </c>
      <c r="P30" s="39">
        <v>9342</v>
      </c>
      <c r="Q30" s="36">
        <v>190</v>
      </c>
      <c r="R30" s="37" t="s">
        <v>59</v>
      </c>
    </row>
    <row r="31" spans="1:18" x14ac:dyDescent="0.35">
      <c r="K31" s="38">
        <v>67</v>
      </c>
      <c r="L31" s="40">
        <f t="shared" si="2"/>
        <v>20.69399785637728</v>
      </c>
      <c r="M31" s="40">
        <f t="shared" si="2"/>
        <v>69.545364304149288</v>
      </c>
      <c r="N31" s="40">
        <f t="shared" si="0"/>
        <v>7.3128795998570917E-2</v>
      </c>
      <c r="O31" s="40">
        <f t="shared" si="1"/>
        <v>0.29779630732578916</v>
      </c>
      <c r="P31" s="39">
        <v>655</v>
      </c>
      <c r="Q31" s="36">
        <v>15</v>
      </c>
      <c r="R31" s="37" t="s">
        <v>59</v>
      </c>
    </row>
    <row r="32" spans="1:18" x14ac:dyDescent="0.35">
      <c r="K32" s="38">
        <v>68</v>
      </c>
      <c r="L32" s="40">
        <f t="shared" si="2"/>
        <v>21.380180421579137</v>
      </c>
      <c r="M32" s="40">
        <f t="shared" si="2"/>
        <v>77.863807822116328</v>
      </c>
      <c r="N32" s="40">
        <f t="shared" si="0"/>
        <v>0.68618256520185783</v>
      </c>
      <c r="O32" s="40">
        <f t="shared" si="1"/>
        <v>8.3184435179670437</v>
      </c>
      <c r="P32" s="39">
        <v>6146</v>
      </c>
      <c r="Q32" s="36">
        <v>419</v>
      </c>
      <c r="R32" s="37" t="s">
        <v>59</v>
      </c>
    </row>
    <row r="33" spans="11:18" x14ac:dyDescent="0.35">
      <c r="K33" s="38">
        <v>69</v>
      </c>
      <c r="L33" s="40">
        <f t="shared" si="2"/>
        <v>23.727112361557701</v>
      </c>
      <c r="M33" s="40">
        <f t="shared" si="2"/>
        <v>78.578518959698229</v>
      </c>
      <c r="N33" s="40">
        <f t="shared" si="0"/>
        <v>2.346931939978564</v>
      </c>
      <c r="O33" s="40">
        <f t="shared" si="1"/>
        <v>0.71471113758189397</v>
      </c>
      <c r="P33" s="39">
        <v>21021</v>
      </c>
      <c r="Q33" s="36">
        <v>36</v>
      </c>
      <c r="R33" s="37" t="s">
        <v>59</v>
      </c>
    </row>
    <row r="34" spans="11:18" x14ac:dyDescent="0.35">
      <c r="K34" s="38">
        <v>69.5</v>
      </c>
      <c r="L34" s="40">
        <f t="shared" si="2"/>
        <v>23.727224008574492</v>
      </c>
      <c r="M34" s="40">
        <f t="shared" si="2"/>
        <v>78.578518959698229</v>
      </c>
      <c r="N34" s="40">
        <f t="shared" si="0"/>
        <v>1.1164701679171132E-4</v>
      </c>
      <c r="O34" s="40">
        <f t="shared" si="1"/>
        <v>0</v>
      </c>
      <c r="P34" s="39">
        <v>1</v>
      </c>
      <c r="R34" s="37" t="s">
        <v>59</v>
      </c>
    </row>
    <row r="35" spans="11:18" x14ac:dyDescent="0.35">
      <c r="K35" s="38">
        <v>70</v>
      </c>
      <c r="L35" s="40">
        <f t="shared" si="2"/>
        <v>23.77210610932476</v>
      </c>
      <c r="M35" s="40">
        <f t="shared" si="2"/>
        <v>78.638078221163383</v>
      </c>
      <c r="N35" s="40">
        <f t="shared" si="0"/>
        <v>4.4882100750267953E-2</v>
      </c>
      <c r="O35" s="40">
        <f t="shared" si="1"/>
        <v>5.9559261465157838E-2</v>
      </c>
      <c r="P35" s="39">
        <v>402</v>
      </c>
      <c r="Q35" s="36">
        <v>3</v>
      </c>
      <c r="R35" s="37" t="s">
        <v>59</v>
      </c>
    </row>
    <row r="36" spans="11:18" x14ac:dyDescent="0.35">
      <c r="K36" s="38">
        <v>71</v>
      </c>
      <c r="L36" s="40">
        <f t="shared" si="2"/>
        <v>25.150723472668812</v>
      </c>
      <c r="M36" s="40">
        <f t="shared" si="2"/>
        <v>78.856462179868956</v>
      </c>
      <c r="N36" s="40">
        <f t="shared" si="0"/>
        <v>1.3786173633440515</v>
      </c>
      <c r="O36" s="40">
        <f t="shared" si="1"/>
        <v>0.21838395870557872</v>
      </c>
      <c r="P36" s="39">
        <v>12348</v>
      </c>
      <c r="Q36" s="36">
        <v>11</v>
      </c>
      <c r="R36" s="37" t="s">
        <v>59</v>
      </c>
    </row>
    <row r="37" spans="11:18" x14ac:dyDescent="0.35">
      <c r="K37" s="38">
        <v>71.5</v>
      </c>
      <c r="L37" s="40">
        <f t="shared" si="2"/>
        <v>25.15183994283673</v>
      </c>
      <c r="M37" s="40">
        <f t="shared" si="2"/>
        <v>78.856462179868956</v>
      </c>
      <c r="N37" s="40">
        <f t="shared" si="0"/>
        <v>1.1164701679171132E-3</v>
      </c>
      <c r="O37" s="40">
        <f t="shared" si="1"/>
        <v>0</v>
      </c>
      <c r="P37" s="39">
        <v>10</v>
      </c>
      <c r="R37" s="37" t="s">
        <v>59</v>
      </c>
    </row>
    <row r="38" spans="11:18" x14ac:dyDescent="0.35">
      <c r="K38" s="38">
        <v>72</v>
      </c>
      <c r="L38" s="40">
        <f t="shared" si="2"/>
        <v>25.579559664165778</v>
      </c>
      <c r="M38" s="40">
        <f t="shared" si="2"/>
        <v>79.035139964264431</v>
      </c>
      <c r="N38" s="40">
        <f t="shared" ref="N38:N69" si="3">P38/P$166*100</f>
        <v>0.42771972132904607</v>
      </c>
      <c r="O38" s="40">
        <f t="shared" ref="O38:O69" si="4">Q38/Q$166*100</f>
        <v>0.17867778439547349</v>
      </c>
      <c r="P38" s="39">
        <v>3831</v>
      </c>
      <c r="Q38" s="36">
        <v>9</v>
      </c>
      <c r="R38" s="37" t="s">
        <v>59</v>
      </c>
    </row>
    <row r="39" spans="11:18" x14ac:dyDescent="0.35">
      <c r="K39" s="38">
        <v>73</v>
      </c>
      <c r="L39" s="40">
        <f t="shared" ref="L39:M70" si="5">L38+N39</f>
        <v>26.211035191139697</v>
      </c>
      <c r="M39" s="40">
        <f t="shared" si="5"/>
        <v>79.114552312884641</v>
      </c>
      <c r="N39" s="40">
        <f t="shared" si="3"/>
        <v>0.63147552697391929</v>
      </c>
      <c r="O39" s="40">
        <f t="shared" si="4"/>
        <v>7.9412348620210432E-2</v>
      </c>
      <c r="P39" s="39">
        <v>5656</v>
      </c>
      <c r="Q39" s="36">
        <v>4</v>
      </c>
      <c r="R39" s="37" t="s">
        <v>59</v>
      </c>
    </row>
    <row r="40" spans="11:18" x14ac:dyDescent="0.35">
      <c r="K40" s="38">
        <v>73.5</v>
      </c>
      <c r="L40" s="40">
        <f t="shared" si="5"/>
        <v>26.211146838156488</v>
      </c>
      <c r="M40" s="40">
        <f t="shared" si="5"/>
        <v>79.114552312884641</v>
      </c>
      <c r="N40" s="40">
        <f t="shared" si="3"/>
        <v>1.1164701679171132E-4</v>
      </c>
      <c r="O40" s="40">
        <f t="shared" si="4"/>
        <v>0</v>
      </c>
      <c r="P40" s="39">
        <v>1</v>
      </c>
      <c r="R40" s="37" t="s">
        <v>59</v>
      </c>
    </row>
    <row r="41" spans="11:18" x14ac:dyDescent="0.35">
      <c r="K41" s="38">
        <v>74</v>
      </c>
      <c r="L41" s="40">
        <f t="shared" si="5"/>
        <v>26.516166488031445</v>
      </c>
      <c r="M41" s="40">
        <f t="shared" si="5"/>
        <v>79.849116537621583</v>
      </c>
      <c r="N41" s="40">
        <f t="shared" si="3"/>
        <v>0.30501964987495533</v>
      </c>
      <c r="O41" s="40">
        <f t="shared" si="4"/>
        <v>0.7345642247369466</v>
      </c>
      <c r="P41" s="39">
        <v>2732</v>
      </c>
      <c r="Q41" s="36">
        <v>37</v>
      </c>
      <c r="R41" s="37" t="s">
        <v>59</v>
      </c>
    </row>
    <row r="42" spans="11:18" x14ac:dyDescent="0.35">
      <c r="K42" s="38">
        <v>74.5</v>
      </c>
      <c r="L42" s="40">
        <f t="shared" si="5"/>
        <v>26.51638978206503</v>
      </c>
      <c r="M42" s="40">
        <f t="shared" si="5"/>
        <v>79.849116537621583</v>
      </c>
      <c r="N42" s="40">
        <f t="shared" si="3"/>
        <v>2.2329403358342263E-4</v>
      </c>
      <c r="O42" s="40">
        <f t="shared" si="4"/>
        <v>0</v>
      </c>
      <c r="P42" s="39">
        <v>2</v>
      </c>
      <c r="R42" s="37" t="s">
        <v>59</v>
      </c>
    </row>
    <row r="43" spans="11:18" x14ac:dyDescent="0.35">
      <c r="K43" s="38">
        <v>75</v>
      </c>
      <c r="L43" s="40">
        <f t="shared" si="5"/>
        <v>26.778202036441591</v>
      </c>
      <c r="M43" s="40">
        <f t="shared" si="5"/>
        <v>80.563827675203484</v>
      </c>
      <c r="N43" s="40">
        <f t="shared" si="3"/>
        <v>0.26181225437656308</v>
      </c>
      <c r="O43" s="40">
        <f t="shared" si="4"/>
        <v>0.71471113758189397</v>
      </c>
      <c r="P43" s="39">
        <v>2345</v>
      </c>
      <c r="Q43" s="36">
        <v>36</v>
      </c>
      <c r="R43" s="37" t="s">
        <v>59</v>
      </c>
    </row>
    <row r="44" spans="11:18" x14ac:dyDescent="0.35">
      <c r="K44" s="38">
        <v>76</v>
      </c>
      <c r="L44" s="40">
        <f t="shared" si="5"/>
        <v>29.550062522329409</v>
      </c>
      <c r="M44" s="40">
        <f t="shared" si="5"/>
        <v>81.278538812785385</v>
      </c>
      <c r="N44" s="40">
        <f t="shared" si="3"/>
        <v>2.7718604858878173</v>
      </c>
      <c r="O44" s="40">
        <f t="shared" si="4"/>
        <v>0.71471113758189397</v>
      </c>
      <c r="P44" s="39">
        <v>24827</v>
      </c>
      <c r="Q44" s="36">
        <v>36</v>
      </c>
      <c r="R44" s="37" t="s">
        <v>59</v>
      </c>
    </row>
    <row r="45" spans="11:18" x14ac:dyDescent="0.35">
      <c r="K45" s="38">
        <v>76.5</v>
      </c>
      <c r="L45" s="40">
        <f t="shared" si="5"/>
        <v>29.552965344765994</v>
      </c>
      <c r="M45" s="40">
        <f t="shared" si="5"/>
        <v>81.298391899940441</v>
      </c>
      <c r="N45" s="40">
        <f t="shared" si="3"/>
        <v>2.9028224365844945E-3</v>
      </c>
      <c r="O45" s="40">
        <f t="shared" si="4"/>
        <v>1.9853087155052608E-2</v>
      </c>
      <c r="P45" s="39">
        <v>26</v>
      </c>
      <c r="Q45" s="36">
        <v>1</v>
      </c>
      <c r="R45" s="37" t="s">
        <v>59</v>
      </c>
    </row>
    <row r="46" spans="11:18" x14ac:dyDescent="0.35">
      <c r="K46" s="38">
        <v>77</v>
      </c>
      <c r="L46" s="40">
        <f t="shared" si="5"/>
        <v>32.85012504465881</v>
      </c>
      <c r="M46" s="40">
        <f t="shared" si="5"/>
        <v>82.072662298987495</v>
      </c>
      <c r="N46" s="40">
        <f t="shared" si="3"/>
        <v>3.297159699892819</v>
      </c>
      <c r="O46" s="40">
        <f t="shared" si="4"/>
        <v>0.77427039904705186</v>
      </c>
      <c r="P46" s="39">
        <v>29532</v>
      </c>
      <c r="Q46" s="36">
        <v>39</v>
      </c>
      <c r="R46" s="37" t="s">
        <v>59</v>
      </c>
    </row>
    <row r="47" spans="11:18" x14ac:dyDescent="0.35">
      <c r="K47" s="38">
        <v>78</v>
      </c>
      <c r="L47" s="40">
        <f t="shared" si="5"/>
        <v>33.261432654519474</v>
      </c>
      <c r="M47" s="40">
        <f t="shared" si="5"/>
        <v>82.866785785189606</v>
      </c>
      <c r="N47" s="40">
        <f t="shared" si="3"/>
        <v>0.41130760986066456</v>
      </c>
      <c r="O47" s="40">
        <f t="shared" si="4"/>
        <v>0.79412348620210449</v>
      </c>
      <c r="P47" s="39">
        <v>3684</v>
      </c>
      <c r="Q47" s="36">
        <v>40</v>
      </c>
      <c r="R47" s="37" t="s">
        <v>59</v>
      </c>
    </row>
    <row r="48" spans="11:18" x14ac:dyDescent="0.35">
      <c r="K48" s="38">
        <v>79</v>
      </c>
      <c r="L48" s="40">
        <f t="shared" si="5"/>
        <v>35.639179171132554</v>
      </c>
      <c r="M48" s="40">
        <f t="shared" si="5"/>
        <v>83.124875918205291</v>
      </c>
      <c r="N48" s="40">
        <f t="shared" si="3"/>
        <v>2.377746516613076</v>
      </c>
      <c r="O48" s="40">
        <f t="shared" si="4"/>
        <v>0.25809013301568395</v>
      </c>
      <c r="P48" s="39">
        <v>21297</v>
      </c>
      <c r="Q48" s="36">
        <v>13</v>
      </c>
      <c r="R48" s="37" t="s">
        <v>59</v>
      </c>
    </row>
    <row r="49" spans="11:18" x14ac:dyDescent="0.35">
      <c r="K49" s="38">
        <v>79.5</v>
      </c>
      <c r="L49" s="40">
        <f t="shared" si="5"/>
        <v>35.639402465166135</v>
      </c>
      <c r="M49" s="40">
        <f t="shared" si="5"/>
        <v>83.124875918205291</v>
      </c>
      <c r="N49" s="40">
        <f t="shared" si="3"/>
        <v>2.2329403358342263E-4</v>
      </c>
      <c r="O49" s="40">
        <f t="shared" si="4"/>
        <v>0</v>
      </c>
      <c r="P49" s="39">
        <v>2</v>
      </c>
      <c r="R49" s="37" t="s">
        <v>59</v>
      </c>
    </row>
    <row r="50" spans="11:18" x14ac:dyDescent="0.35">
      <c r="K50" s="38">
        <v>80</v>
      </c>
      <c r="L50" s="40">
        <f t="shared" si="5"/>
        <v>35.97244551625581</v>
      </c>
      <c r="M50" s="40">
        <f t="shared" si="5"/>
        <v>83.482231486996241</v>
      </c>
      <c r="N50" s="40">
        <f t="shared" si="3"/>
        <v>0.33304305108967486</v>
      </c>
      <c r="O50" s="40">
        <f t="shared" si="4"/>
        <v>0.35735556879094699</v>
      </c>
      <c r="P50" s="39">
        <v>2983</v>
      </c>
      <c r="Q50" s="36">
        <v>18</v>
      </c>
      <c r="R50" s="37" t="s">
        <v>59</v>
      </c>
    </row>
    <row r="51" spans="11:18" x14ac:dyDescent="0.35">
      <c r="K51" s="38">
        <v>81</v>
      </c>
      <c r="L51" s="40">
        <f t="shared" si="5"/>
        <v>36.052608074312261</v>
      </c>
      <c r="M51" s="40">
        <f t="shared" si="5"/>
        <v>83.561643835616451</v>
      </c>
      <c r="N51" s="40">
        <f t="shared" si="3"/>
        <v>8.0162558056448729E-2</v>
      </c>
      <c r="O51" s="40">
        <f t="shared" si="4"/>
        <v>7.9412348620210432E-2</v>
      </c>
      <c r="P51" s="39">
        <v>718</v>
      </c>
      <c r="Q51" s="36">
        <v>4</v>
      </c>
      <c r="R51" s="37" t="s">
        <v>59</v>
      </c>
    </row>
    <row r="52" spans="11:18" x14ac:dyDescent="0.35">
      <c r="K52" s="38">
        <v>81.5</v>
      </c>
      <c r="L52" s="40">
        <f t="shared" si="5"/>
        <v>36.053166309396218</v>
      </c>
      <c r="M52" s="40">
        <f t="shared" si="5"/>
        <v>83.561643835616451</v>
      </c>
      <c r="N52" s="40">
        <f t="shared" si="3"/>
        <v>5.582350839585566E-4</v>
      </c>
      <c r="O52" s="40">
        <f t="shared" si="4"/>
        <v>0</v>
      </c>
      <c r="P52" s="39">
        <v>5</v>
      </c>
      <c r="R52" s="37" t="s">
        <v>59</v>
      </c>
    </row>
    <row r="53" spans="11:18" x14ac:dyDescent="0.35">
      <c r="K53" s="38">
        <v>82</v>
      </c>
      <c r="L53" s="40">
        <f t="shared" si="5"/>
        <v>36.494506966773855</v>
      </c>
      <c r="M53" s="40">
        <f t="shared" si="5"/>
        <v>83.740321620011926</v>
      </c>
      <c r="N53" s="40">
        <f t="shared" si="3"/>
        <v>0.44134065737763484</v>
      </c>
      <c r="O53" s="40">
        <f t="shared" si="4"/>
        <v>0.17867778439547349</v>
      </c>
      <c r="P53" s="39">
        <v>3953</v>
      </c>
      <c r="Q53" s="36">
        <v>9</v>
      </c>
      <c r="R53" s="37" t="s">
        <v>59</v>
      </c>
    </row>
    <row r="54" spans="11:18" x14ac:dyDescent="0.35">
      <c r="K54" s="38">
        <v>82.5</v>
      </c>
      <c r="L54" s="40">
        <f t="shared" si="5"/>
        <v>36.495065201857813</v>
      </c>
      <c r="M54" s="40">
        <f t="shared" si="5"/>
        <v>83.740321620011926</v>
      </c>
      <c r="N54" s="40">
        <f t="shared" si="3"/>
        <v>5.582350839585566E-4</v>
      </c>
      <c r="O54" s="40">
        <f t="shared" si="4"/>
        <v>0</v>
      </c>
      <c r="P54" s="39">
        <v>5</v>
      </c>
      <c r="R54" s="37" t="s">
        <v>59</v>
      </c>
    </row>
    <row r="55" spans="11:18" x14ac:dyDescent="0.35">
      <c r="K55" s="38">
        <v>83</v>
      </c>
      <c r="L55" s="40">
        <f t="shared" si="5"/>
        <v>36.537491068238666</v>
      </c>
      <c r="M55" s="40">
        <f t="shared" si="5"/>
        <v>83.740321620011926</v>
      </c>
      <c r="N55" s="40">
        <f t="shared" si="3"/>
        <v>4.2425866380850302E-2</v>
      </c>
      <c r="O55" s="40">
        <f t="shared" si="4"/>
        <v>0</v>
      </c>
      <c r="P55" s="39">
        <v>380</v>
      </c>
      <c r="R55" s="37" t="s">
        <v>59</v>
      </c>
    </row>
    <row r="56" spans="11:18" x14ac:dyDescent="0.35">
      <c r="K56" s="38">
        <v>84</v>
      </c>
      <c r="L56" s="40">
        <f t="shared" si="5"/>
        <v>36.543966595212588</v>
      </c>
      <c r="M56" s="40">
        <f t="shared" si="5"/>
        <v>83.740321620011926</v>
      </c>
      <c r="N56" s="40">
        <f t="shared" si="3"/>
        <v>6.4755269739192566E-3</v>
      </c>
      <c r="O56" s="40">
        <f t="shared" si="4"/>
        <v>0</v>
      </c>
      <c r="P56" s="39">
        <v>58</v>
      </c>
      <c r="R56" s="37" t="s">
        <v>59</v>
      </c>
    </row>
    <row r="57" spans="11:18" x14ac:dyDescent="0.35">
      <c r="K57" s="38">
        <v>84.5</v>
      </c>
      <c r="L57" s="40">
        <f t="shared" si="5"/>
        <v>36.544748124330127</v>
      </c>
      <c r="M57" s="40">
        <f t="shared" si="5"/>
        <v>83.740321620011926</v>
      </c>
      <c r="N57" s="40">
        <f t="shared" si="3"/>
        <v>7.8152911754197929E-4</v>
      </c>
      <c r="O57" s="40">
        <f t="shared" si="4"/>
        <v>0</v>
      </c>
      <c r="P57" s="39">
        <v>7</v>
      </c>
      <c r="R57" s="37" t="s">
        <v>59</v>
      </c>
    </row>
    <row r="58" spans="11:18" x14ac:dyDescent="0.35">
      <c r="K58" s="38">
        <v>85</v>
      </c>
      <c r="L58" s="40">
        <f t="shared" si="5"/>
        <v>36.889067524115767</v>
      </c>
      <c r="M58" s="40">
        <f t="shared" si="5"/>
        <v>83.780027794322038</v>
      </c>
      <c r="N58" s="40">
        <f t="shared" si="3"/>
        <v>0.34431939978563769</v>
      </c>
      <c r="O58" s="40">
        <f t="shared" si="4"/>
        <v>3.9706174310105216E-2</v>
      </c>
      <c r="P58" s="39">
        <v>3084</v>
      </c>
      <c r="Q58" s="36">
        <v>2</v>
      </c>
      <c r="R58" s="37" t="s">
        <v>59</v>
      </c>
    </row>
    <row r="59" spans="11:18" x14ac:dyDescent="0.35">
      <c r="K59" s="38">
        <v>86</v>
      </c>
      <c r="L59" s="40">
        <f t="shared" si="5"/>
        <v>38.775902107895689</v>
      </c>
      <c r="M59" s="40">
        <f t="shared" si="5"/>
        <v>85.427834028191398</v>
      </c>
      <c r="N59" s="40">
        <f t="shared" si="3"/>
        <v>1.8868345837799214</v>
      </c>
      <c r="O59" s="40">
        <f t="shared" si="4"/>
        <v>1.6478062338693669</v>
      </c>
      <c r="P59" s="39">
        <v>16900</v>
      </c>
      <c r="Q59" s="36">
        <v>83</v>
      </c>
      <c r="R59" s="37" t="s">
        <v>59</v>
      </c>
    </row>
    <row r="60" spans="11:18" x14ac:dyDescent="0.35">
      <c r="K60" s="38">
        <v>86.5</v>
      </c>
      <c r="L60" s="40">
        <f t="shared" si="5"/>
        <v>38.776237048946065</v>
      </c>
      <c r="M60" s="40">
        <f t="shared" si="5"/>
        <v>85.427834028191398</v>
      </c>
      <c r="N60" s="40">
        <f t="shared" si="3"/>
        <v>3.3494105037513397E-4</v>
      </c>
      <c r="O60" s="40">
        <f t="shared" si="4"/>
        <v>0</v>
      </c>
      <c r="P60" s="39">
        <v>3</v>
      </c>
      <c r="R60" s="37" t="s">
        <v>59</v>
      </c>
    </row>
    <row r="61" spans="11:18" x14ac:dyDescent="0.35">
      <c r="K61" s="38">
        <v>87</v>
      </c>
      <c r="L61" s="40">
        <f t="shared" si="5"/>
        <v>39.69319399785639</v>
      </c>
      <c r="M61" s="40">
        <f t="shared" si="5"/>
        <v>85.725630335517181</v>
      </c>
      <c r="N61" s="40">
        <f t="shared" si="3"/>
        <v>0.9169569489103252</v>
      </c>
      <c r="O61" s="40">
        <f t="shared" si="4"/>
        <v>0.29779630732578916</v>
      </c>
      <c r="P61" s="39">
        <v>8213</v>
      </c>
      <c r="Q61" s="36">
        <v>15</v>
      </c>
      <c r="R61" s="37" t="s">
        <v>59</v>
      </c>
    </row>
    <row r="62" spans="11:18" x14ac:dyDescent="0.35">
      <c r="K62" s="38">
        <v>88</v>
      </c>
      <c r="L62" s="40">
        <f t="shared" si="5"/>
        <v>42.238522686673825</v>
      </c>
      <c r="M62" s="40">
        <f t="shared" si="5"/>
        <v>85.924161207067712</v>
      </c>
      <c r="N62" s="40">
        <f t="shared" si="3"/>
        <v>2.5453286888174347</v>
      </c>
      <c r="O62" s="40">
        <f t="shared" si="4"/>
        <v>0.19853087155052612</v>
      </c>
      <c r="P62" s="39">
        <v>22798</v>
      </c>
      <c r="Q62" s="36">
        <v>10</v>
      </c>
      <c r="R62" s="37" t="s">
        <v>59</v>
      </c>
    </row>
    <row r="63" spans="11:18" x14ac:dyDescent="0.35">
      <c r="K63" s="38">
        <v>89</v>
      </c>
      <c r="L63" s="40">
        <f t="shared" si="5"/>
        <v>42.669815112540206</v>
      </c>
      <c r="M63" s="40">
        <f t="shared" si="5"/>
        <v>86.023426642842978</v>
      </c>
      <c r="N63" s="40">
        <f t="shared" si="3"/>
        <v>0.43129242586638084</v>
      </c>
      <c r="O63" s="40">
        <f t="shared" si="4"/>
        <v>9.9265435775263061E-2</v>
      </c>
      <c r="P63" s="39">
        <v>3863</v>
      </c>
      <c r="Q63" s="36">
        <v>5</v>
      </c>
      <c r="R63" s="37" t="s">
        <v>59</v>
      </c>
    </row>
    <row r="64" spans="11:18" x14ac:dyDescent="0.35">
      <c r="K64" s="38">
        <v>89.5</v>
      </c>
      <c r="L64" s="40">
        <f t="shared" si="5"/>
        <v>42.670373347624164</v>
      </c>
      <c r="M64" s="40">
        <f t="shared" si="5"/>
        <v>86.023426642842978</v>
      </c>
      <c r="N64" s="40">
        <f t="shared" si="3"/>
        <v>5.582350839585566E-4</v>
      </c>
      <c r="O64" s="40">
        <f t="shared" si="4"/>
        <v>0</v>
      </c>
      <c r="P64" s="39">
        <v>5</v>
      </c>
      <c r="R64" s="37" t="s">
        <v>59</v>
      </c>
    </row>
    <row r="65" spans="11:18" x14ac:dyDescent="0.35">
      <c r="K65" s="38">
        <v>90</v>
      </c>
      <c r="L65" s="40">
        <f t="shared" si="5"/>
        <v>43.059574848160068</v>
      </c>
      <c r="M65" s="40">
        <f t="shared" si="5"/>
        <v>86.341076037323816</v>
      </c>
      <c r="N65" s="40">
        <f t="shared" si="3"/>
        <v>0.38920150053590569</v>
      </c>
      <c r="O65" s="40">
        <f t="shared" si="4"/>
        <v>0.31764939448084173</v>
      </c>
      <c r="P65" s="39">
        <v>3486</v>
      </c>
      <c r="Q65" s="36">
        <v>16</v>
      </c>
      <c r="R65" s="37" t="s">
        <v>59</v>
      </c>
    </row>
    <row r="66" spans="11:18" x14ac:dyDescent="0.35">
      <c r="K66" s="38">
        <v>90.5</v>
      </c>
      <c r="L66" s="40">
        <f t="shared" si="5"/>
        <v>43.059686495176862</v>
      </c>
      <c r="M66" s="40">
        <f t="shared" si="5"/>
        <v>86.341076037323816</v>
      </c>
      <c r="N66" s="40">
        <f t="shared" si="3"/>
        <v>1.1164701679171132E-4</v>
      </c>
      <c r="O66" s="40">
        <f t="shared" si="4"/>
        <v>0</v>
      </c>
      <c r="P66" s="39">
        <v>1</v>
      </c>
      <c r="R66" s="37" t="s">
        <v>59</v>
      </c>
    </row>
    <row r="67" spans="11:18" x14ac:dyDescent="0.35">
      <c r="K67" s="38">
        <v>91</v>
      </c>
      <c r="L67" s="40">
        <f t="shared" si="5"/>
        <v>44.503840657377651</v>
      </c>
      <c r="M67" s="40">
        <f t="shared" si="5"/>
        <v>87.333730395076444</v>
      </c>
      <c r="N67" s="40">
        <f t="shared" si="3"/>
        <v>1.4441541622007861</v>
      </c>
      <c r="O67" s="40">
        <f t="shared" si="4"/>
        <v>0.99265435775263056</v>
      </c>
      <c r="P67" s="39">
        <v>12935</v>
      </c>
      <c r="Q67" s="36">
        <v>50</v>
      </c>
      <c r="R67" s="37" t="s">
        <v>59</v>
      </c>
    </row>
    <row r="68" spans="11:18" x14ac:dyDescent="0.35">
      <c r="K68" s="38">
        <v>92</v>
      </c>
      <c r="L68" s="40">
        <f t="shared" si="5"/>
        <v>44.520029474812446</v>
      </c>
      <c r="M68" s="40">
        <f t="shared" si="5"/>
        <v>87.333730395076444</v>
      </c>
      <c r="N68" s="40">
        <f t="shared" si="3"/>
        <v>1.6188817434798143E-2</v>
      </c>
      <c r="O68" s="40">
        <f t="shared" si="4"/>
        <v>0</v>
      </c>
      <c r="P68" s="39">
        <v>145</v>
      </c>
      <c r="R68" s="37" t="s">
        <v>59</v>
      </c>
    </row>
    <row r="69" spans="11:18" x14ac:dyDescent="0.35">
      <c r="K69" s="38">
        <v>92.5</v>
      </c>
      <c r="L69" s="40">
        <f t="shared" si="5"/>
        <v>44.520252768846028</v>
      </c>
      <c r="M69" s="40">
        <f t="shared" si="5"/>
        <v>87.333730395076444</v>
      </c>
      <c r="N69" s="40">
        <f t="shared" si="3"/>
        <v>2.2329403358342263E-4</v>
      </c>
      <c r="O69" s="40">
        <f t="shared" si="4"/>
        <v>0</v>
      </c>
      <c r="P69" s="39">
        <v>2</v>
      </c>
      <c r="R69" s="37" t="s">
        <v>59</v>
      </c>
    </row>
    <row r="70" spans="11:18" x14ac:dyDescent="0.35">
      <c r="K70" s="38">
        <v>93</v>
      </c>
      <c r="L70" s="40">
        <f t="shared" si="5"/>
        <v>46.214272954626665</v>
      </c>
      <c r="M70" s="40">
        <f t="shared" si="5"/>
        <v>88.108000794123498</v>
      </c>
      <c r="N70" s="40">
        <f t="shared" ref="N70:N101" si="6">P70/P$166*100</f>
        <v>1.6940201857806358</v>
      </c>
      <c r="O70" s="40">
        <f t="shared" ref="O70:O101" si="7">Q70/Q$166*100</f>
        <v>0.77427039904705186</v>
      </c>
      <c r="P70" s="39">
        <v>15173</v>
      </c>
      <c r="Q70" s="36">
        <v>39</v>
      </c>
      <c r="R70" s="37" t="s">
        <v>59</v>
      </c>
    </row>
    <row r="71" spans="11:18" x14ac:dyDescent="0.35">
      <c r="K71" s="38">
        <v>94</v>
      </c>
      <c r="L71" s="40">
        <f t="shared" ref="L71:M102" si="8">L70+N71</f>
        <v>46.669346195069679</v>
      </c>
      <c r="M71" s="40">
        <f t="shared" si="8"/>
        <v>88.564621798689714</v>
      </c>
      <c r="N71" s="40">
        <f t="shared" si="6"/>
        <v>0.45507324044301534</v>
      </c>
      <c r="O71" s="40">
        <f t="shared" si="7"/>
        <v>0.45662100456621002</v>
      </c>
      <c r="P71" s="39">
        <v>4076</v>
      </c>
      <c r="Q71" s="36">
        <v>23</v>
      </c>
      <c r="R71" s="37" t="s">
        <v>59</v>
      </c>
    </row>
    <row r="72" spans="11:18" x14ac:dyDescent="0.35">
      <c r="K72" s="38">
        <v>95</v>
      </c>
      <c r="L72" s="40">
        <f t="shared" si="8"/>
        <v>49.247164165773498</v>
      </c>
      <c r="M72" s="40">
        <f t="shared" si="8"/>
        <v>89.815366289458026</v>
      </c>
      <c r="N72" s="40">
        <f t="shared" si="6"/>
        <v>2.5778179707038227</v>
      </c>
      <c r="O72" s="40">
        <f t="shared" si="7"/>
        <v>1.2507444907683145</v>
      </c>
      <c r="P72" s="39">
        <v>23089</v>
      </c>
      <c r="Q72" s="36">
        <v>63</v>
      </c>
      <c r="R72" s="37" t="s">
        <v>59</v>
      </c>
    </row>
    <row r="73" spans="11:18" x14ac:dyDescent="0.35">
      <c r="K73" s="38">
        <v>96</v>
      </c>
      <c r="L73" s="40">
        <f t="shared" si="8"/>
        <v>50.189688281529122</v>
      </c>
      <c r="M73" s="40">
        <f t="shared" si="8"/>
        <v>90.271987294024242</v>
      </c>
      <c r="N73" s="40">
        <f t="shared" si="6"/>
        <v>0.94252411575562689</v>
      </c>
      <c r="O73" s="40">
        <f t="shared" si="7"/>
        <v>0.45662100456621002</v>
      </c>
      <c r="P73" s="39">
        <v>8442</v>
      </c>
      <c r="Q73" s="36">
        <v>23</v>
      </c>
      <c r="R73" s="37" t="s">
        <v>59</v>
      </c>
    </row>
    <row r="74" spans="11:18" x14ac:dyDescent="0.35">
      <c r="K74" s="38">
        <v>96.5</v>
      </c>
      <c r="L74" s="40">
        <f t="shared" si="8"/>
        <v>50.189911575562704</v>
      </c>
      <c r="M74" s="40">
        <f t="shared" si="8"/>
        <v>90.271987294024242</v>
      </c>
      <c r="N74" s="40">
        <f t="shared" si="6"/>
        <v>2.2329403358342263E-4</v>
      </c>
      <c r="O74" s="40">
        <f t="shared" si="7"/>
        <v>0</v>
      </c>
      <c r="P74" s="39">
        <v>2</v>
      </c>
      <c r="R74" s="37" t="s">
        <v>59</v>
      </c>
    </row>
    <row r="75" spans="11:18" x14ac:dyDescent="0.35">
      <c r="K75" s="38">
        <v>97</v>
      </c>
      <c r="L75" s="40">
        <f t="shared" si="8"/>
        <v>51.565849410503752</v>
      </c>
      <c r="M75" s="40">
        <f t="shared" si="8"/>
        <v>90.7484613857455</v>
      </c>
      <c r="N75" s="40">
        <f t="shared" si="6"/>
        <v>1.3759378349410503</v>
      </c>
      <c r="O75" s="40">
        <f t="shared" si="7"/>
        <v>0.4764740917212627</v>
      </c>
      <c r="P75" s="39">
        <v>12324</v>
      </c>
      <c r="Q75" s="36">
        <v>24</v>
      </c>
      <c r="R75" s="37" t="s">
        <v>59</v>
      </c>
    </row>
    <row r="76" spans="11:18" x14ac:dyDescent="0.35">
      <c r="K76" s="38">
        <v>97.5</v>
      </c>
      <c r="L76" s="40">
        <f t="shared" si="8"/>
        <v>51.565961057520546</v>
      </c>
      <c r="M76" s="40">
        <f t="shared" si="8"/>
        <v>90.7484613857455</v>
      </c>
      <c r="N76" s="40">
        <f t="shared" si="6"/>
        <v>1.1164701679171132E-4</v>
      </c>
      <c r="O76" s="40">
        <f t="shared" si="7"/>
        <v>0</v>
      </c>
      <c r="P76" s="39">
        <v>1</v>
      </c>
      <c r="R76" s="37" t="s">
        <v>59</v>
      </c>
    </row>
    <row r="77" spans="11:18" x14ac:dyDescent="0.35">
      <c r="K77" s="38">
        <v>98</v>
      </c>
      <c r="L77" s="40">
        <f t="shared" si="8"/>
        <v>52.063236870310831</v>
      </c>
      <c r="M77" s="40">
        <f t="shared" si="8"/>
        <v>90.808020647210654</v>
      </c>
      <c r="N77" s="40">
        <f t="shared" si="6"/>
        <v>0.49727581279028227</v>
      </c>
      <c r="O77" s="40">
        <f t="shared" si="7"/>
        <v>5.9559261465157838E-2</v>
      </c>
      <c r="P77" s="39">
        <v>4454</v>
      </c>
      <c r="Q77" s="36">
        <v>3</v>
      </c>
      <c r="R77" s="37" t="s">
        <v>59</v>
      </c>
    </row>
    <row r="78" spans="11:18" x14ac:dyDescent="0.35">
      <c r="K78" s="38">
        <v>99</v>
      </c>
      <c r="L78" s="40">
        <f t="shared" si="8"/>
        <v>54.056024473026085</v>
      </c>
      <c r="M78" s="40">
        <f t="shared" si="8"/>
        <v>90.966845344451073</v>
      </c>
      <c r="N78" s="40">
        <f t="shared" si="6"/>
        <v>1.9927876027152556</v>
      </c>
      <c r="O78" s="40">
        <f t="shared" si="7"/>
        <v>0.15882469724042086</v>
      </c>
      <c r="P78" s="39">
        <v>17849</v>
      </c>
      <c r="Q78" s="36">
        <v>8</v>
      </c>
      <c r="R78" s="37" t="s">
        <v>59</v>
      </c>
    </row>
    <row r="79" spans="11:18" x14ac:dyDescent="0.35">
      <c r="K79" s="38">
        <v>100</v>
      </c>
      <c r="L79" s="40">
        <f t="shared" si="8"/>
        <v>54.121561271882818</v>
      </c>
      <c r="M79" s="40">
        <f t="shared" si="8"/>
        <v>90.966845344451073</v>
      </c>
      <c r="N79" s="40">
        <f t="shared" si="6"/>
        <v>6.5536798856734552E-2</v>
      </c>
      <c r="O79" s="40">
        <f t="shared" si="7"/>
        <v>0</v>
      </c>
      <c r="P79" s="39">
        <v>587</v>
      </c>
      <c r="R79" s="37" t="s">
        <v>60</v>
      </c>
    </row>
    <row r="80" spans="11:18" x14ac:dyDescent="0.35">
      <c r="K80" s="38">
        <v>100.5</v>
      </c>
      <c r="L80" s="40">
        <f t="shared" si="8"/>
        <v>54.1217845659164</v>
      </c>
      <c r="M80" s="40">
        <f t="shared" si="8"/>
        <v>90.966845344451073</v>
      </c>
      <c r="N80" s="40">
        <f t="shared" si="6"/>
        <v>2.2329403358342263E-4</v>
      </c>
      <c r="O80" s="40">
        <f t="shared" si="7"/>
        <v>0</v>
      </c>
      <c r="P80" s="39">
        <v>2</v>
      </c>
      <c r="R80" s="37" t="s">
        <v>60</v>
      </c>
    </row>
    <row r="81" spans="11:18" x14ac:dyDescent="0.35">
      <c r="K81" s="38">
        <v>101</v>
      </c>
      <c r="L81" s="40">
        <f t="shared" si="8"/>
        <v>56.464697213290464</v>
      </c>
      <c r="M81" s="40">
        <f t="shared" si="8"/>
        <v>91.701409569188016</v>
      </c>
      <c r="N81" s="40">
        <f t="shared" si="6"/>
        <v>2.342912647374062</v>
      </c>
      <c r="O81" s="40">
        <f t="shared" si="7"/>
        <v>0.7345642247369466</v>
      </c>
      <c r="P81" s="39">
        <v>20985</v>
      </c>
      <c r="Q81" s="36">
        <v>37</v>
      </c>
      <c r="R81" s="37" t="s">
        <v>60</v>
      </c>
    </row>
    <row r="82" spans="11:18" x14ac:dyDescent="0.35">
      <c r="K82" s="38">
        <v>101.5</v>
      </c>
      <c r="L82" s="40">
        <f t="shared" si="8"/>
        <v>56.46503215434084</v>
      </c>
      <c r="M82" s="40">
        <f t="shared" si="8"/>
        <v>91.701409569188016</v>
      </c>
      <c r="N82" s="40">
        <f t="shared" si="6"/>
        <v>3.3494105037513397E-4</v>
      </c>
      <c r="O82" s="40">
        <f t="shared" si="7"/>
        <v>0</v>
      </c>
      <c r="P82" s="39">
        <v>3</v>
      </c>
      <c r="R82" s="37" t="s">
        <v>60</v>
      </c>
    </row>
    <row r="83" spans="11:18" x14ac:dyDescent="0.35">
      <c r="K83" s="38">
        <v>102</v>
      </c>
      <c r="L83" s="40">
        <f t="shared" si="8"/>
        <v>56.908047516970349</v>
      </c>
      <c r="M83" s="40">
        <f t="shared" si="8"/>
        <v>91.820528092118337</v>
      </c>
      <c r="N83" s="40">
        <f t="shared" si="6"/>
        <v>0.44301536262951052</v>
      </c>
      <c r="O83" s="40">
        <f t="shared" si="7"/>
        <v>0.11911852293031568</v>
      </c>
      <c r="P83" s="39">
        <v>3968</v>
      </c>
      <c r="Q83" s="36">
        <v>6</v>
      </c>
      <c r="R83" s="37" t="s">
        <v>60</v>
      </c>
    </row>
    <row r="84" spans="11:18" x14ac:dyDescent="0.35">
      <c r="K84" s="38">
        <v>102.5</v>
      </c>
      <c r="L84" s="40">
        <f t="shared" si="8"/>
        <v>56.908159163987143</v>
      </c>
      <c r="M84" s="40">
        <f t="shared" si="8"/>
        <v>91.820528092118337</v>
      </c>
      <c r="N84" s="40">
        <f t="shared" si="6"/>
        <v>1.1164701679171132E-4</v>
      </c>
      <c r="O84" s="40">
        <f t="shared" si="7"/>
        <v>0</v>
      </c>
      <c r="P84" s="39">
        <v>1</v>
      </c>
      <c r="R84" s="37" t="s">
        <v>60</v>
      </c>
    </row>
    <row r="85" spans="11:18" x14ac:dyDescent="0.35">
      <c r="K85" s="38">
        <v>103</v>
      </c>
      <c r="L85" s="40">
        <f t="shared" si="8"/>
        <v>57.321699714183644</v>
      </c>
      <c r="M85" s="40">
        <f t="shared" si="8"/>
        <v>91.860234266428449</v>
      </c>
      <c r="N85" s="40">
        <f t="shared" si="6"/>
        <v>0.41354055019649877</v>
      </c>
      <c r="O85" s="40">
        <f t="shared" si="7"/>
        <v>3.9706174310105216E-2</v>
      </c>
      <c r="P85" s="39">
        <v>3704</v>
      </c>
      <c r="Q85" s="36">
        <v>2</v>
      </c>
      <c r="R85" s="37" t="s">
        <v>60</v>
      </c>
    </row>
    <row r="86" spans="11:18" x14ac:dyDescent="0.35">
      <c r="K86" s="38">
        <v>104</v>
      </c>
      <c r="L86" s="40">
        <f t="shared" si="8"/>
        <v>58.218225259021089</v>
      </c>
      <c r="M86" s="40">
        <f t="shared" si="8"/>
        <v>91.939646615048659</v>
      </c>
      <c r="N86" s="40">
        <f t="shared" si="6"/>
        <v>0.89652554483744196</v>
      </c>
      <c r="O86" s="40">
        <f t="shared" si="7"/>
        <v>7.9412348620210432E-2</v>
      </c>
      <c r="P86" s="39">
        <v>8030</v>
      </c>
      <c r="Q86" s="36">
        <v>4</v>
      </c>
      <c r="R86" s="37" t="s">
        <v>60</v>
      </c>
    </row>
    <row r="87" spans="11:18" x14ac:dyDescent="0.35">
      <c r="K87" s="38">
        <v>104.5</v>
      </c>
      <c r="L87" s="40">
        <f t="shared" si="8"/>
        <v>58.218336906037884</v>
      </c>
      <c r="M87" s="40">
        <f t="shared" si="8"/>
        <v>91.939646615048659</v>
      </c>
      <c r="N87" s="40">
        <f t="shared" si="6"/>
        <v>1.1164701679171132E-4</v>
      </c>
      <c r="O87" s="40">
        <f t="shared" si="7"/>
        <v>0</v>
      </c>
      <c r="P87" s="39">
        <v>1</v>
      </c>
      <c r="R87" s="37" t="s">
        <v>60</v>
      </c>
    </row>
    <row r="88" spans="11:18" x14ac:dyDescent="0.35">
      <c r="K88" s="38">
        <v>105</v>
      </c>
      <c r="L88" s="40">
        <f t="shared" si="8"/>
        <v>58.487629510539492</v>
      </c>
      <c r="M88" s="40">
        <f t="shared" si="8"/>
        <v>91.979352789358771</v>
      </c>
      <c r="N88" s="40">
        <f t="shared" si="6"/>
        <v>0.26929260450160775</v>
      </c>
      <c r="O88" s="40">
        <f t="shared" si="7"/>
        <v>3.9706174310105216E-2</v>
      </c>
      <c r="P88" s="39">
        <v>2412</v>
      </c>
      <c r="Q88" s="36">
        <v>2</v>
      </c>
      <c r="R88" s="37" t="s">
        <v>60</v>
      </c>
    </row>
    <row r="89" spans="11:18" x14ac:dyDescent="0.35">
      <c r="K89" s="38">
        <v>105.5</v>
      </c>
      <c r="L89" s="40">
        <f t="shared" si="8"/>
        <v>58.487741157556286</v>
      </c>
      <c r="M89" s="40">
        <f t="shared" si="8"/>
        <v>91.979352789358771</v>
      </c>
      <c r="N89" s="40">
        <f t="shared" si="6"/>
        <v>1.1164701679171132E-4</v>
      </c>
      <c r="O89" s="40">
        <f t="shared" si="7"/>
        <v>0</v>
      </c>
      <c r="P89" s="39">
        <v>1</v>
      </c>
      <c r="R89" s="37" t="s">
        <v>60</v>
      </c>
    </row>
    <row r="90" spans="11:18" x14ac:dyDescent="0.35">
      <c r="K90" s="38">
        <v>106</v>
      </c>
      <c r="L90" s="40">
        <f t="shared" si="8"/>
        <v>59.145007145409089</v>
      </c>
      <c r="M90" s="40">
        <f t="shared" si="8"/>
        <v>92.05876513797898</v>
      </c>
      <c r="N90" s="40">
        <f t="shared" si="6"/>
        <v>0.65726598785280466</v>
      </c>
      <c r="O90" s="40">
        <f t="shared" si="7"/>
        <v>7.9412348620210432E-2</v>
      </c>
      <c r="P90" s="39">
        <v>5887</v>
      </c>
      <c r="Q90" s="36">
        <v>4</v>
      </c>
      <c r="R90" s="37" t="s">
        <v>60</v>
      </c>
    </row>
    <row r="91" spans="11:18" x14ac:dyDescent="0.35">
      <c r="K91" s="38">
        <v>107.5</v>
      </c>
      <c r="L91" s="40">
        <f t="shared" si="8"/>
        <v>59.145342086459465</v>
      </c>
      <c r="M91" s="40">
        <f t="shared" si="8"/>
        <v>92.05876513797898</v>
      </c>
      <c r="N91" s="40">
        <f t="shared" si="6"/>
        <v>3.3494105037513397E-4</v>
      </c>
      <c r="O91" s="40">
        <f t="shared" si="7"/>
        <v>0</v>
      </c>
      <c r="P91" s="39">
        <v>3</v>
      </c>
      <c r="R91" s="37" t="s">
        <v>60</v>
      </c>
    </row>
    <row r="92" spans="11:18" x14ac:dyDescent="0.35">
      <c r="K92" s="38">
        <v>108</v>
      </c>
      <c r="L92" s="40">
        <f t="shared" si="8"/>
        <v>59.264469453376222</v>
      </c>
      <c r="M92" s="40">
        <f t="shared" si="8"/>
        <v>92.13817748659919</v>
      </c>
      <c r="N92" s="40">
        <f t="shared" si="6"/>
        <v>0.11912736691675598</v>
      </c>
      <c r="O92" s="40">
        <f t="shared" si="7"/>
        <v>7.9412348620210432E-2</v>
      </c>
      <c r="P92" s="36">
        <v>1067</v>
      </c>
      <c r="Q92" s="36">
        <v>4</v>
      </c>
      <c r="R92" s="37" t="s">
        <v>60</v>
      </c>
    </row>
    <row r="93" spans="11:18" x14ac:dyDescent="0.35">
      <c r="K93" s="38">
        <v>109</v>
      </c>
      <c r="L93" s="40">
        <f t="shared" si="8"/>
        <v>59.961370132190083</v>
      </c>
      <c r="M93" s="40">
        <f t="shared" si="8"/>
        <v>92.158030573754246</v>
      </c>
      <c r="N93" s="40">
        <f t="shared" si="6"/>
        <v>0.69690067881386208</v>
      </c>
      <c r="O93" s="40">
        <f t="shared" si="7"/>
        <v>1.9853087155052608E-2</v>
      </c>
      <c r="P93" s="36">
        <v>6242</v>
      </c>
      <c r="Q93" s="36">
        <v>1</v>
      </c>
      <c r="R93" s="37" t="s">
        <v>60</v>
      </c>
    </row>
    <row r="94" spans="11:18" x14ac:dyDescent="0.35">
      <c r="K94" s="38">
        <v>109.5</v>
      </c>
      <c r="L94" s="40">
        <f t="shared" si="8"/>
        <v>59.961705073240459</v>
      </c>
      <c r="M94" s="40">
        <f t="shared" si="8"/>
        <v>92.158030573754246</v>
      </c>
      <c r="N94" s="40">
        <f t="shared" si="6"/>
        <v>3.3494105037513397E-4</v>
      </c>
      <c r="O94" s="40">
        <f t="shared" si="7"/>
        <v>0</v>
      </c>
      <c r="P94" s="36">
        <v>3</v>
      </c>
      <c r="R94" s="37" t="s">
        <v>60</v>
      </c>
    </row>
    <row r="95" spans="11:18" x14ac:dyDescent="0.35">
      <c r="K95" s="38">
        <v>110</v>
      </c>
      <c r="L95" s="40">
        <f t="shared" si="8"/>
        <v>60.555108967488408</v>
      </c>
      <c r="M95" s="40">
        <f t="shared" si="8"/>
        <v>92.297002183839609</v>
      </c>
      <c r="N95" s="40">
        <f t="shared" si="6"/>
        <v>0.59340389424794571</v>
      </c>
      <c r="O95" s="40">
        <f t="shared" si="7"/>
        <v>0.13897161008536826</v>
      </c>
      <c r="P95" s="36">
        <v>5315</v>
      </c>
      <c r="Q95" s="36">
        <v>7</v>
      </c>
      <c r="R95" s="37" t="s">
        <v>60</v>
      </c>
    </row>
    <row r="96" spans="11:18" x14ac:dyDescent="0.35">
      <c r="K96" s="38">
        <v>111</v>
      </c>
      <c r="L96" s="40">
        <f t="shared" si="8"/>
        <v>61.158784387281194</v>
      </c>
      <c r="M96" s="40">
        <f t="shared" si="8"/>
        <v>93.09112567004172</v>
      </c>
      <c r="N96" s="40">
        <f t="shared" si="6"/>
        <v>0.60367541979278316</v>
      </c>
      <c r="O96" s="40">
        <f t="shared" si="7"/>
        <v>0.79412348620210449</v>
      </c>
      <c r="P96" s="36">
        <v>5407</v>
      </c>
      <c r="Q96" s="36">
        <v>40</v>
      </c>
      <c r="R96" s="37" t="s">
        <v>60</v>
      </c>
    </row>
    <row r="97" spans="11:18" x14ac:dyDescent="0.35">
      <c r="K97" s="38">
        <v>112</v>
      </c>
      <c r="L97" s="40">
        <f t="shared" si="8"/>
        <v>61.428188638799597</v>
      </c>
      <c r="M97" s="40">
        <f t="shared" si="8"/>
        <v>93.130831844351832</v>
      </c>
      <c r="N97" s="40">
        <f t="shared" si="6"/>
        <v>0.26940425151839942</v>
      </c>
      <c r="O97" s="40">
        <f t="shared" si="7"/>
        <v>3.9706174310105216E-2</v>
      </c>
      <c r="P97" s="36">
        <v>2413</v>
      </c>
      <c r="Q97" s="36">
        <v>2</v>
      </c>
      <c r="R97" s="37" t="s">
        <v>60</v>
      </c>
    </row>
    <row r="98" spans="11:18" x14ac:dyDescent="0.35">
      <c r="K98" s="38">
        <v>113</v>
      </c>
      <c r="L98" s="40">
        <f t="shared" si="8"/>
        <v>61.569980350125071</v>
      </c>
      <c r="M98" s="40">
        <f t="shared" si="8"/>
        <v>93.170538018661944</v>
      </c>
      <c r="N98" s="40">
        <f t="shared" si="6"/>
        <v>0.14179171132547339</v>
      </c>
      <c r="O98" s="40">
        <f t="shared" si="7"/>
        <v>3.9706174310105216E-2</v>
      </c>
      <c r="P98" s="36">
        <v>1270</v>
      </c>
      <c r="Q98" s="36">
        <v>2</v>
      </c>
      <c r="R98" s="37" t="s">
        <v>60</v>
      </c>
    </row>
    <row r="99" spans="11:18" x14ac:dyDescent="0.35">
      <c r="K99" s="38">
        <v>115</v>
      </c>
      <c r="L99" s="40">
        <f t="shared" si="8"/>
        <v>63.79008127902825</v>
      </c>
      <c r="M99" s="40">
        <f t="shared" si="8"/>
        <v>93.349215803057419</v>
      </c>
      <c r="N99" s="40">
        <f t="shared" si="6"/>
        <v>2.2201009289031797</v>
      </c>
      <c r="O99" s="40">
        <f t="shared" si="7"/>
        <v>0.17867778439547349</v>
      </c>
      <c r="P99" s="36">
        <v>19885</v>
      </c>
      <c r="Q99" s="36">
        <v>9</v>
      </c>
      <c r="R99" s="37" t="s">
        <v>60</v>
      </c>
    </row>
    <row r="100" spans="11:18" x14ac:dyDescent="0.35">
      <c r="K100" s="38">
        <v>116</v>
      </c>
      <c r="L100" s="40">
        <f t="shared" si="8"/>
        <v>64.325317077527714</v>
      </c>
      <c r="M100" s="40">
        <f t="shared" si="8"/>
        <v>93.369068890212475</v>
      </c>
      <c r="N100" s="40">
        <f t="shared" si="6"/>
        <v>0.53523579849946412</v>
      </c>
      <c r="O100" s="40">
        <f t="shared" si="7"/>
        <v>1.9853087155052608E-2</v>
      </c>
      <c r="P100" s="36">
        <v>4794</v>
      </c>
      <c r="Q100" s="36">
        <v>1</v>
      </c>
      <c r="R100" s="37" t="s">
        <v>60</v>
      </c>
    </row>
    <row r="101" spans="11:18" x14ac:dyDescent="0.35">
      <c r="K101" s="38">
        <v>116.5</v>
      </c>
      <c r="L101" s="40">
        <f t="shared" si="8"/>
        <v>64.325428724544508</v>
      </c>
      <c r="M101" s="40">
        <f t="shared" si="8"/>
        <v>93.369068890212475</v>
      </c>
      <c r="N101" s="40">
        <f t="shared" si="6"/>
        <v>1.1164701679171132E-4</v>
      </c>
      <c r="O101" s="40">
        <f t="shared" si="7"/>
        <v>0</v>
      </c>
      <c r="P101" s="36">
        <v>1</v>
      </c>
      <c r="R101" s="37" t="s">
        <v>60</v>
      </c>
    </row>
    <row r="102" spans="11:18" x14ac:dyDescent="0.35">
      <c r="K102" s="38">
        <v>117</v>
      </c>
      <c r="L102" s="40">
        <f t="shared" si="8"/>
        <v>64.908561093247613</v>
      </c>
      <c r="M102" s="40">
        <f t="shared" si="8"/>
        <v>93.567599761763006</v>
      </c>
      <c r="N102" s="40">
        <f t="shared" ref="N102:N133" si="9">P102/P$166*100</f>
        <v>0.58313236870310825</v>
      </c>
      <c r="O102" s="40">
        <f t="shared" ref="O102:O133" si="10">Q102/Q$166*100</f>
        <v>0.19853087155052612</v>
      </c>
      <c r="P102" s="36">
        <v>5223</v>
      </c>
      <c r="Q102" s="36">
        <v>10</v>
      </c>
      <c r="R102" s="37" t="s">
        <v>60</v>
      </c>
    </row>
    <row r="103" spans="11:18" x14ac:dyDescent="0.35">
      <c r="K103" s="38">
        <v>118</v>
      </c>
      <c r="L103" s="40">
        <f t="shared" ref="L103:M134" si="11">L102+N103</f>
        <v>65.46411664880317</v>
      </c>
      <c r="M103" s="40">
        <f t="shared" si="11"/>
        <v>93.62715902322816</v>
      </c>
      <c r="N103" s="40">
        <f t="shared" si="9"/>
        <v>0.55555555555555558</v>
      </c>
      <c r="O103" s="40">
        <f t="shared" si="10"/>
        <v>5.9559261465157838E-2</v>
      </c>
      <c r="P103" s="36">
        <v>4976</v>
      </c>
      <c r="Q103" s="36">
        <v>3</v>
      </c>
      <c r="R103" s="37" t="s">
        <v>60</v>
      </c>
    </row>
    <row r="104" spans="11:18" x14ac:dyDescent="0.35">
      <c r="K104" s="38">
        <v>118.5</v>
      </c>
      <c r="L104" s="40">
        <f t="shared" si="11"/>
        <v>65.464228295819964</v>
      </c>
      <c r="M104" s="40">
        <f t="shared" si="11"/>
        <v>93.62715902322816</v>
      </c>
      <c r="N104" s="40">
        <f t="shared" si="9"/>
        <v>1.1164701679171132E-4</v>
      </c>
      <c r="O104" s="40">
        <f t="shared" si="10"/>
        <v>0</v>
      </c>
      <c r="P104" s="36">
        <v>1</v>
      </c>
      <c r="R104" s="37" t="s">
        <v>60</v>
      </c>
    </row>
    <row r="105" spans="11:18" x14ac:dyDescent="0.35">
      <c r="K105" s="38">
        <v>119</v>
      </c>
      <c r="L105" s="40">
        <f t="shared" si="11"/>
        <v>66.107984994640972</v>
      </c>
      <c r="M105" s="40">
        <f t="shared" si="11"/>
        <v>93.865396069088789</v>
      </c>
      <c r="N105" s="40">
        <f t="shared" si="9"/>
        <v>0.6437566988210075</v>
      </c>
      <c r="O105" s="40">
        <f t="shared" si="10"/>
        <v>0.23823704586063135</v>
      </c>
      <c r="P105" s="36">
        <v>5766</v>
      </c>
      <c r="Q105" s="36">
        <v>12</v>
      </c>
      <c r="R105" s="37" t="s">
        <v>60</v>
      </c>
    </row>
    <row r="106" spans="11:18" x14ac:dyDescent="0.35">
      <c r="K106" s="38">
        <v>119.5</v>
      </c>
      <c r="L106" s="40">
        <f t="shared" si="11"/>
        <v>66.108319935691341</v>
      </c>
      <c r="M106" s="40">
        <f t="shared" si="11"/>
        <v>93.865396069088789</v>
      </c>
      <c r="N106" s="40">
        <f t="shared" si="9"/>
        <v>3.3494105037513397E-4</v>
      </c>
      <c r="O106" s="40">
        <f t="shared" si="10"/>
        <v>0</v>
      </c>
      <c r="P106" s="36">
        <v>3</v>
      </c>
      <c r="R106" s="37" t="s">
        <v>60</v>
      </c>
    </row>
    <row r="107" spans="11:18" x14ac:dyDescent="0.35">
      <c r="K107" s="38">
        <v>120</v>
      </c>
      <c r="L107" s="40">
        <f t="shared" si="11"/>
        <v>67.207596463022526</v>
      </c>
      <c r="M107" s="40">
        <f t="shared" si="11"/>
        <v>93.944808417708998</v>
      </c>
      <c r="N107" s="40">
        <f t="shared" si="9"/>
        <v>1.0992765273311897</v>
      </c>
      <c r="O107" s="40">
        <f t="shared" si="10"/>
        <v>7.9412348620210432E-2</v>
      </c>
      <c r="P107" s="36">
        <v>9846</v>
      </c>
      <c r="Q107" s="36">
        <v>4</v>
      </c>
      <c r="R107" s="37" t="s">
        <v>60</v>
      </c>
    </row>
    <row r="108" spans="11:18" x14ac:dyDescent="0.35">
      <c r="K108" s="38">
        <v>121</v>
      </c>
      <c r="L108" s="40">
        <f t="shared" si="11"/>
        <v>67.514067524115774</v>
      </c>
      <c r="M108" s="40">
        <f t="shared" si="11"/>
        <v>93.944808417708998</v>
      </c>
      <c r="N108" s="40">
        <f t="shared" si="9"/>
        <v>0.30647106109324762</v>
      </c>
      <c r="O108" s="40">
        <f t="shared" si="10"/>
        <v>0</v>
      </c>
      <c r="P108" s="36">
        <v>2745</v>
      </c>
      <c r="R108" s="37" t="s">
        <v>60</v>
      </c>
    </row>
    <row r="109" spans="11:18" x14ac:dyDescent="0.35">
      <c r="K109" s="38">
        <v>121.5</v>
      </c>
      <c r="L109" s="40">
        <f t="shared" si="11"/>
        <v>67.514402465166143</v>
      </c>
      <c r="M109" s="40">
        <f t="shared" si="11"/>
        <v>93.944808417708998</v>
      </c>
      <c r="N109" s="40">
        <f t="shared" si="9"/>
        <v>3.3494105037513397E-4</v>
      </c>
      <c r="O109" s="40">
        <f t="shared" si="10"/>
        <v>0</v>
      </c>
      <c r="P109" s="36">
        <v>3</v>
      </c>
      <c r="R109" s="37" t="s">
        <v>60</v>
      </c>
    </row>
    <row r="110" spans="11:18" x14ac:dyDescent="0.35">
      <c r="K110" s="38">
        <v>122</v>
      </c>
      <c r="L110" s="40">
        <f t="shared" si="11"/>
        <v>68.991604144337273</v>
      </c>
      <c r="M110" s="40">
        <f t="shared" si="11"/>
        <v>94.004367679174152</v>
      </c>
      <c r="N110" s="40">
        <f t="shared" si="9"/>
        <v>1.4772016791711327</v>
      </c>
      <c r="O110" s="40">
        <f t="shared" si="10"/>
        <v>5.9559261465157838E-2</v>
      </c>
      <c r="P110" s="36">
        <v>13231</v>
      </c>
      <c r="Q110" s="36">
        <v>3</v>
      </c>
      <c r="R110" s="37" t="s">
        <v>60</v>
      </c>
    </row>
    <row r="111" spans="11:18" x14ac:dyDescent="0.35">
      <c r="K111" s="38">
        <v>122.5</v>
      </c>
      <c r="L111" s="40">
        <f t="shared" si="11"/>
        <v>68.991715791354068</v>
      </c>
      <c r="M111" s="40">
        <f t="shared" si="11"/>
        <v>94.004367679174152</v>
      </c>
      <c r="N111" s="40">
        <f t="shared" si="9"/>
        <v>1.1164701679171132E-4</v>
      </c>
      <c r="O111" s="40">
        <f t="shared" si="10"/>
        <v>0</v>
      </c>
      <c r="P111" s="36">
        <v>1</v>
      </c>
      <c r="R111" s="37" t="s">
        <v>60</v>
      </c>
    </row>
    <row r="112" spans="11:18" x14ac:dyDescent="0.35">
      <c r="K112" s="38">
        <v>123</v>
      </c>
      <c r="L112" s="40">
        <f t="shared" si="11"/>
        <v>69.729925866380867</v>
      </c>
      <c r="M112" s="40">
        <f t="shared" si="11"/>
        <v>94.063926940639305</v>
      </c>
      <c r="N112" s="40">
        <f t="shared" si="9"/>
        <v>0.73821007502679525</v>
      </c>
      <c r="O112" s="40">
        <f t="shared" si="10"/>
        <v>5.9559261465157838E-2</v>
      </c>
      <c r="P112" s="36">
        <v>6612</v>
      </c>
      <c r="Q112" s="36">
        <v>3</v>
      </c>
      <c r="R112" s="37" t="s">
        <v>60</v>
      </c>
    </row>
    <row r="113" spans="11:18" x14ac:dyDescent="0.35">
      <c r="K113" s="38">
        <v>124.5</v>
      </c>
      <c r="L113" s="40">
        <f t="shared" si="11"/>
        <v>69.730149160414456</v>
      </c>
      <c r="M113" s="40">
        <f t="shared" si="11"/>
        <v>94.063926940639305</v>
      </c>
      <c r="N113" s="40">
        <f t="shared" si="9"/>
        <v>2.2329403358342263E-4</v>
      </c>
      <c r="O113" s="40">
        <f t="shared" si="10"/>
        <v>0</v>
      </c>
      <c r="P113" s="36">
        <v>2</v>
      </c>
      <c r="R113" s="37" t="s">
        <v>60</v>
      </c>
    </row>
    <row r="114" spans="11:18" x14ac:dyDescent="0.35">
      <c r="K114" s="38">
        <v>125</v>
      </c>
      <c r="L114" s="40">
        <f t="shared" si="11"/>
        <v>74.124464094319421</v>
      </c>
      <c r="M114" s="40">
        <f t="shared" si="11"/>
        <v>94.75878499106615</v>
      </c>
      <c r="N114" s="40">
        <f t="shared" si="9"/>
        <v>4.3943149339049654</v>
      </c>
      <c r="O114" s="40">
        <f t="shared" si="10"/>
        <v>0.69485805042684134</v>
      </c>
      <c r="P114" s="36">
        <v>39359</v>
      </c>
      <c r="Q114" s="36">
        <v>35</v>
      </c>
      <c r="R114" s="37" t="s">
        <v>60</v>
      </c>
    </row>
    <row r="115" spans="11:18" x14ac:dyDescent="0.35">
      <c r="K115" s="38">
        <v>126</v>
      </c>
      <c r="L115" s="40">
        <f t="shared" si="11"/>
        <v>74.306113790639529</v>
      </c>
      <c r="M115" s="40">
        <f t="shared" si="11"/>
        <v>94.778638078221206</v>
      </c>
      <c r="N115" s="40">
        <f t="shared" si="9"/>
        <v>0.18164969632011432</v>
      </c>
      <c r="O115" s="40">
        <f t="shared" si="10"/>
        <v>1.9853087155052608E-2</v>
      </c>
      <c r="P115" s="36">
        <v>1627</v>
      </c>
      <c r="Q115" s="36">
        <v>1</v>
      </c>
      <c r="R115" s="37" t="s">
        <v>60</v>
      </c>
    </row>
    <row r="116" spans="11:18" x14ac:dyDescent="0.35">
      <c r="K116" s="38">
        <v>126.5</v>
      </c>
      <c r="L116" s="40">
        <f t="shared" si="11"/>
        <v>74.306225437656323</v>
      </c>
      <c r="M116" s="40">
        <f t="shared" si="11"/>
        <v>94.778638078221206</v>
      </c>
      <c r="N116" s="40">
        <f t="shared" si="9"/>
        <v>1.1164701679171132E-4</v>
      </c>
      <c r="O116" s="40">
        <f t="shared" si="10"/>
        <v>0</v>
      </c>
      <c r="P116" s="36">
        <v>1</v>
      </c>
      <c r="R116" s="37" t="s">
        <v>60</v>
      </c>
    </row>
    <row r="117" spans="11:18" x14ac:dyDescent="0.35">
      <c r="K117" s="38">
        <v>127</v>
      </c>
      <c r="L117" s="40">
        <f t="shared" si="11"/>
        <v>74.399897284744569</v>
      </c>
      <c r="M117" s="40">
        <f t="shared" si="11"/>
        <v>94.798491165376262</v>
      </c>
      <c r="N117" s="40">
        <f t="shared" si="9"/>
        <v>9.3671847088245802E-2</v>
      </c>
      <c r="O117" s="40">
        <f t="shared" si="10"/>
        <v>1.9853087155052608E-2</v>
      </c>
      <c r="P117" s="36">
        <v>839</v>
      </c>
      <c r="Q117" s="36">
        <v>1</v>
      </c>
      <c r="R117" s="37" t="s">
        <v>60</v>
      </c>
    </row>
    <row r="118" spans="11:18" x14ac:dyDescent="0.35">
      <c r="K118" s="38">
        <v>128</v>
      </c>
      <c r="L118" s="40">
        <f t="shared" si="11"/>
        <v>74.876630046445172</v>
      </c>
      <c r="M118" s="40">
        <f t="shared" si="11"/>
        <v>95.016875124081835</v>
      </c>
      <c r="N118" s="40">
        <f t="shared" si="9"/>
        <v>0.47673276170060741</v>
      </c>
      <c r="O118" s="40">
        <f t="shared" si="10"/>
        <v>0.21838395870557872</v>
      </c>
      <c r="P118" s="36">
        <v>4270</v>
      </c>
      <c r="Q118" s="36">
        <v>11</v>
      </c>
      <c r="R118" s="37" t="s">
        <v>60</v>
      </c>
    </row>
    <row r="119" spans="11:18" x14ac:dyDescent="0.35">
      <c r="K119" s="38">
        <v>128.5</v>
      </c>
      <c r="L119" s="40">
        <f t="shared" si="11"/>
        <v>74.876964987495541</v>
      </c>
      <c r="M119" s="40">
        <f t="shared" si="11"/>
        <v>95.016875124081835</v>
      </c>
      <c r="N119" s="40">
        <f t="shared" si="9"/>
        <v>3.3494105037513397E-4</v>
      </c>
      <c r="O119" s="40">
        <f t="shared" si="10"/>
        <v>0</v>
      </c>
      <c r="P119" s="36">
        <v>3</v>
      </c>
      <c r="R119" s="37" t="s">
        <v>60</v>
      </c>
    </row>
    <row r="120" spans="11:18" x14ac:dyDescent="0.35">
      <c r="K120" s="38">
        <v>129</v>
      </c>
      <c r="L120" s="40">
        <f t="shared" si="11"/>
        <v>75.203197570560917</v>
      </c>
      <c r="M120" s="40">
        <f t="shared" si="11"/>
        <v>95.334524518562674</v>
      </c>
      <c r="N120" s="40">
        <f t="shared" si="9"/>
        <v>0.3262325830653805</v>
      </c>
      <c r="O120" s="40">
        <f t="shared" si="10"/>
        <v>0.31764939448084173</v>
      </c>
      <c r="P120" s="36">
        <v>2922</v>
      </c>
      <c r="Q120" s="36">
        <v>16</v>
      </c>
      <c r="R120" s="37" t="s">
        <v>60</v>
      </c>
    </row>
    <row r="121" spans="11:18" x14ac:dyDescent="0.35">
      <c r="K121" s="38">
        <v>130</v>
      </c>
      <c r="L121" s="40">
        <f t="shared" si="11"/>
        <v>75.505314397999285</v>
      </c>
      <c r="M121" s="40">
        <f t="shared" si="11"/>
        <v>95.453643041492995</v>
      </c>
      <c r="N121" s="40">
        <f t="shared" si="9"/>
        <v>0.30211682743837082</v>
      </c>
      <c r="O121" s="40">
        <f t="shared" si="10"/>
        <v>0.11911852293031568</v>
      </c>
      <c r="P121" s="36">
        <v>2706</v>
      </c>
      <c r="Q121" s="36">
        <v>6</v>
      </c>
      <c r="R121" s="37" t="s">
        <v>60</v>
      </c>
    </row>
    <row r="122" spans="11:18" x14ac:dyDescent="0.35">
      <c r="K122" s="38">
        <v>131</v>
      </c>
      <c r="L122" s="40">
        <f t="shared" si="11"/>
        <v>76.381073597713467</v>
      </c>
      <c r="M122" s="40">
        <f t="shared" si="11"/>
        <v>95.493349215803107</v>
      </c>
      <c r="N122" s="40">
        <f t="shared" si="9"/>
        <v>0.87575919971418359</v>
      </c>
      <c r="O122" s="40">
        <f t="shared" si="10"/>
        <v>3.9706174310105216E-2</v>
      </c>
      <c r="P122" s="36">
        <v>7844</v>
      </c>
      <c r="Q122" s="36">
        <v>2</v>
      </c>
      <c r="R122" s="37" t="s">
        <v>60</v>
      </c>
    </row>
    <row r="123" spans="11:18" x14ac:dyDescent="0.35">
      <c r="K123" s="38">
        <v>131.5</v>
      </c>
      <c r="L123" s="40">
        <f t="shared" si="11"/>
        <v>76.381296891747056</v>
      </c>
      <c r="M123" s="40">
        <f t="shared" si="11"/>
        <v>95.493349215803107</v>
      </c>
      <c r="N123" s="40">
        <f t="shared" si="9"/>
        <v>2.2329403358342263E-4</v>
      </c>
      <c r="O123" s="40">
        <f t="shared" si="10"/>
        <v>0</v>
      </c>
      <c r="P123" s="36">
        <v>2</v>
      </c>
      <c r="R123" s="37" t="s">
        <v>60</v>
      </c>
    </row>
    <row r="124" spans="11:18" x14ac:dyDescent="0.35">
      <c r="K124" s="38">
        <v>132</v>
      </c>
      <c r="L124" s="40">
        <f t="shared" si="11"/>
        <v>76.508797784923189</v>
      </c>
      <c r="M124" s="40">
        <f t="shared" si="11"/>
        <v>95.513202302958163</v>
      </c>
      <c r="N124" s="40">
        <f t="shared" si="9"/>
        <v>0.12750089317613433</v>
      </c>
      <c r="O124" s="40">
        <f t="shared" si="10"/>
        <v>1.9853087155052608E-2</v>
      </c>
      <c r="P124" s="36">
        <v>1142</v>
      </c>
      <c r="Q124" s="36">
        <v>1</v>
      </c>
      <c r="R124" s="37" t="s">
        <v>60</v>
      </c>
    </row>
    <row r="125" spans="11:18" x14ac:dyDescent="0.35">
      <c r="K125" s="38">
        <v>132.5</v>
      </c>
      <c r="L125" s="40">
        <f t="shared" si="11"/>
        <v>76.508909431939983</v>
      </c>
      <c r="M125" s="40">
        <f t="shared" si="11"/>
        <v>95.513202302958163</v>
      </c>
      <c r="N125" s="40">
        <f t="shared" si="9"/>
        <v>1.1164701679171132E-4</v>
      </c>
      <c r="O125" s="40">
        <f t="shared" si="10"/>
        <v>0</v>
      </c>
      <c r="P125" s="36">
        <v>1</v>
      </c>
      <c r="R125" s="37" t="s">
        <v>60</v>
      </c>
    </row>
    <row r="126" spans="11:18" x14ac:dyDescent="0.35">
      <c r="K126" s="38">
        <v>134</v>
      </c>
      <c r="L126" s="40">
        <f t="shared" si="11"/>
        <v>76.836258485173275</v>
      </c>
      <c r="M126" s="40">
        <f t="shared" si="11"/>
        <v>95.572761564423317</v>
      </c>
      <c r="N126" s="40">
        <f t="shared" si="9"/>
        <v>0.3273490532332976</v>
      </c>
      <c r="O126" s="40">
        <f t="shared" si="10"/>
        <v>5.9559261465157838E-2</v>
      </c>
      <c r="P126" s="36">
        <v>2932</v>
      </c>
      <c r="Q126" s="36">
        <v>3</v>
      </c>
      <c r="R126" s="37" t="s">
        <v>60</v>
      </c>
    </row>
    <row r="127" spans="11:18" x14ac:dyDescent="0.35">
      <c r="K127" s="38">
        <v>135</v>
      </c>
      <c r="L127" s="40">
        <f t="shared" si="11"/>
        <v>77.648043944265808</v>
      </c>
      <c r="M127" s="40">
        <f t="shared" si="11"/>
        <v>95.830851697439002</v>
      </c>
      <c r="N127" s="40">
        <f t="shared" si="9"/>
        <v>0.81178545909253308</v>
      </c>
      <c r="O127" s="40">
        <f t="shared" si="10"/>
        <v>0.25809013301568395</v>
      </c>
      <c r="P127" s="36">
        <v>7271</v>
      </c>
      <c r="Q127" s="36">
        <v>13</v>
      </c>
      <c r="R127" s="37" t="s">
        <v>60</v>
      </c>
    </row>
    <row r="128" spans="11:18" x14ac:dyDescent="0.35">
      <c r="K128" s="38">
        <v>136</v>
      </c>
      <c r="L128" s="40">
        <f t="shared" si="11"/>
        <v>77.785369774919616</v>
      </c>
      <c r="M128" s="40">
        <f t="shared" si="11"/>
        <v>95.890410958904155</v>
      </c>
      <c r="N128" s="40">
        <f t="shared" si="9"/>
        <v>0.13732583065380494</v>
      </c>
      <c r="O128" s="40">
        <f t="shared" si="10"/>
        <v>5.9559261465157838E-2</v>
      </c>
      <c r="P128" s="36">
        <v>1230</v>
      </c>
      <c r="Q128" s="36">
        <v>3</v>
      </c>
      <c r="R128" s="37" t="s">
        <v>60</v>
      </c>
    </row>
    <row r="129" spans="11:18" x14ac:dyDescent="0.35">
      <c r="K129" s="38">
        <v>136.5</v>
      </c>
      <c r="L129" s="40">
        <f t="shared" si="11"/>
        <v>77.785704715969985</v>
      </c>
      <c r="M129" s="40">
        <f t="shared" si="11"/>
        <v>95.890410958904155</v>
      </c>
      <c r="N129" s="40">
        <f t="shared" si="9"/>
        <v>3.3494105037513397E-4</v>
      </c>
      <c r="O129" s="40">
        <f t="shared" si="10"/>
        <v>0</v>
      </c>
      <c r="P129" s="36">
        <v>3</v>
      </c>
      <c r="R129" s="37" t="s">
        <v>60</v>
      </c>
    </row>
    <row r="130" spans="11:18" x14ac:dyDescent="0.35">
      <c r="K130" s="38">
        <v>137</v>
      </c>
      <c r="L130" s="40">
        <f t="shared" si="11"/>
        <v>77.866202215076811</v>
      </c>
      <c r="M130" s="40">
        <f t="shared" si="11"/>
        <v>95.890410958904155</v>
      </c>
      <c r="N130" s="40">
        <f t="shared" si="9"/>
        <v>8.0497499106823855E-2</v>
      </c>
      <c r="O130" s="40">
        <f t="shared" si="10"/>
        <v>0</v>
      </c>
      <c r="P130" s="36">
        <v>721</v>
      </c>
      <c r="R130" s="37" t="s">
        <v>60</v>
      </c>
    </row>
    <row r="131" spans="11:18" x14ac:dyDescent="0.35">
      <c r="K131" s="38">
        <v>138</v>
      </c>
      <c r="L131" s="40">
        <f t="shared" si="11"/>
        <v>77.908293140407281</v>
      </c>
      <c r="M131" s="40">
        <f t="shared" si="11"/>
        <v>95.890410958904155</v>
      </c>
      <c r="N131" s="40">
        <f t="shared" si="9"/>
        <v>4.2090925330475169E-2</v>
      </c>
      <c r="O131" s="40">
        <f t="shared" si="10"/>
        <v>0</v>
      </c>
      <c r="P131" s="36">
        <v>377</v>
      </c>
      <c r="R131" s="37" t="s">
        <v>60</v>
      </c>
    </row>
    <row r="132" spans="11:18" x14ac:dyDescent="0.35">
      <c r="K132" s="38">
        <v>139</v>
      </c>
      <c r="L132" s="40">
        <f t="shared" si="11"/>
        <v>78.730461772061446</v>
      </c>
      <c r="M132" s="40">
        <f t="shared" si="11"/>
        <v>96.208060353384994</v>
      </c>
      <c r="N132" s="40">
        <f t="shared" si="9"/>
        <v>0.82216863165416221</v>
      </c>
      <c r="O132" s="40">
        <f t="shared" si="10"/>
        <v>0.31764939448084173</v>
      </c>
      <c r="P132" s="36">
        <v>7364</v>
      </c>
      <c r="Q132" s="36">
        <v>16</v>
      </c>
      <c r="R132" s="37" t="s">
        <v>60</v>
      </c>
    </row>
    <row r="133" spans="11:18" x14ac:dyDescent="0.35">
      <c r="K133" s="38">
        <v>140</v>
      </c>
      <c r="L133" s="40">
        <f t="shared" si="11"/>
        <v>79.2361111111111</v>
      </c>
      <c r="M133" s="40">
        <f t="shared" si="11"/>
        <v>96.247766527695106</v>
      </c>
      <c r="N133" s="40">
        <f t="shared" si="9"/>
        <v>0.50564933904966058</v>
      </c>
      <c r="O133" s="40">
        <f t="shared" si="10"/>
        <v>3.9706174310105216E-2</v>
      </c>
      <c r="P133" s="36">
        <v>4529</v>
      </c>
      <c r="Q133" s="36">
        <v>2</v>
      </c>
      <c r="R133" s="37" t="s">
        <v>60</v>
      </c>
    </row>
    <row r="134" spans="11:18" x14ac:dyDescent="0.35">
      <c r="K134" s="38">
        <v>141.5</v>
      </c>
      <c r="L134" s="40">
        <f t="shared" si="11"/>
        <v>79.236222758127894</v>
      </c>
      <c r="M134" s="40">
        <f t="shared" si="11"/>
        <v>96.247766527695106</v>
      </c>
      <c r="N134" s="40">
        <f t="shared" ref="N134:N165" si="12">P134/P$166*100</f>
        <v>1.1164701679171132E-4</v>
      </c>
      <c r="O134" s="40">
        <f t="shared" ref="O134:O165" si="13">Q134/Q$166*100</f>
        <v>0</v>
      </c>
      <c r="P134" s="36">
        <v>1</v>
      </c>
      <c r="R134" s="37" t="s">
        <v>60</v>
      </c>
    </row>
    <row r="135" spans="11:18" x14ac:dyDescent="0.35">
      <c r="K135" s="38">
        <v>142</v>
      </c>
      <c r="L135" s="40">
        <f t="shared" ref="L135:M165" si="14">L134+N135</f>
        <v>79.341282600928892</v>
      </c>
      <c r="M135" s="40">
        <f t="shared" si="14"/>
        <v>96.267619614850162</v>
      </c>
      <c r="N135" s="40">
        <f t="shared" si="12"/>
        <v>0.10505984280100035</v>
      </c>
      <c r="O135" s="40">
        <f t="shared" si="13"/>
        <v>1.9853087155052608E-2</v>
      </c>
      <c r="P135" s="36">
        <v>941</v>
      </c>
      <c r="Q135" s="36">
        <v>1</v>
      </c>
      <c r="R135" s="37" t="s">
        <v>60</v>
      </c>
    </row>
    <row r="136" spans="11:18" x14ac:dyDescent="0.35">
      <c r="K136" s="38">
        <v>143</v>
      </c>
      <c r="L136" s="40">
        <f t="shared" si="14"/>
        <v>79.644404251518395</v>
      </c>
      <c r="M136" s="40">
        <f t="shared" si="14"/>
        <v>96.406591224935525</v>
      </c>
      <c r="N136" s="40">
        <f t="shared" si="12"/>
        <v>0.30312165058949625</v>
      </c>
      <c r="O136" s="40">
        <f t="shared" si="13"/>
        <v>0.13897161008536826</v>
      </c>
      <c r="P136" s="36">
        <v>2715</v>
      </c>
      <c r="Q136" s="36">
        <v>7</v>
      </c>
      <c r="R136" s="37" t="s">
        <v>60</v>
      </c>
    </row>
    <row r="137" spans="11:18" x14ac:dyDescent="0.35">
      <c r="K137" s="38">
        <v>144</v>
      </c>
      <c r="L137" s="40">
        <f t="shared" si="14"/>
        <v>79.686495176848865</v>
      </c>
      <c r="M137" s="40">
        <f t="shared" si="14"/>
        <v>96.525709747865847</v>
      </c>
      <c r="N137" s="40">
        <f t="shared" si="12"/>
        <v>4.2090925330475169E-2</v>
      </c>
      <c r="O137" s="40">
        <f t="shared" si="13"/>
        <v>0.11911852293031568</v>
      </c>
      <c r="P137" s="36">
        <v>377</v>
      </c>
      <c r="Q137" s="36">
        <v>6</v>
      </c>
      <c r="R137" s="37" t="s">
        <v>60</v>
      </c>
    </row>
    <row r="138" spans="11:18" x14ac:dyDescent="0.35">
      <c r="K138" s="38">
        <v>145</v>
      </c>
      <c r="L138" s="40">
        <f t="shared" si="14"/>
        <v>81.434105930689526</v>
      </c>
      <c r="M138" s="40">
        <f t="shared" si="14"/>
        <v>96.783799880881531</v>
      </c>
      <c r="N138" s="40">
        <f t="shared" si="12"/>
        <v>1.7476107538406573</v>
      </c>
      <c r="O138" s="40">
        <f t="shared" si="13"/>
        <v>0.25809013301568395</v>
      </c>
      <c r="P138" s="36">
        <v>15653</v>
      </c>
      <c r="Q138" s="36">
        <v>13</v>
      </c>
      <c r="R138" s="37" t="s">
        <v>60</v>
      </c>
    </row>
    <row r="139" spans="11:18" x14ac:dyDescent="0.35">
      <c r="K139" s="38">
        <v>146</v>
      </c>
      <c r="L139" s="40">
        <f t="shared" si="14"/>
        <v>81.809239907109671</v>
      </c>
      <c r="M139" s="40">
        <f t="shared" si="14"/>
        <v>96.823506055191643</v>
      </c>
      <c r="N139" s="40">
        <f t="shared" si="12"/>
        <v>0.37513397642015006</v>
      </c>
      <c r="O139" s="40">
        <f t="shared" si="13"/>
        <v>3.9706174310105216E-2</v>
      </c>
      <c r="P139" s="36">
        <v>3360</v>
      </c>
      <c r="Q139" s="36">
        <v>2</v>
      </c>
      <c r="R139" s="37" t="s">
        <v>60</v>
      </c>
    </row>
    <row r="140" spans="11:18" x14ac:dyDescent="0.35">
      <c r="K140" s="38">
        <v>147</v>
      </c>
      <c r="L140" s="40">
        <f t="shared" si="14"/>
        <v>82.304506073597707</v>
      </c>
      <c r="M140" s="40">
        <f t="shared" si="14"/>
        <v>96.902918403811853</v>
      </c>
      <c r="N140" s="40">
        <f t="shared" si="12"/>
        <v>0.49526616648803146</v>
      </c>
      <c r="O140" s="40">
        <f t="shared" si="13"/>
        <v>7.9412348620210432E-2</v>
      </c>
      <c r="P140" s="36">
        <v>4436</v>
      </c>
      <c r="Q140" s="36">
        <v>4</v>
      </c>
      <c r="R140" s="37" t="s">
        <v>60</v>
      </c>
    </row>
    <row r="141" spans="11:18" x14ac:dyDescent="0.35">
      <c r="K141" s="38">
        <v>148</v>
      </c>
      <c r="L141" s="40">
        <f t="shared" si="14"/>
        <v>83.829046087888528</v>
      </c>
      <c r="M141" s="40">
        <f t="shared" si="14"/>
        <v>97.121302362517426</v>
      </c>
      <c r="N141" s="40">
        <f t="shared" si="12"/>
        <v>1.5245400142908181</v>
      </c>
      <c r="O141" s="40">
        <f t="shared" si="13"/>
        <v>0.21838395870557872</v>
      </c>
      <c r="P141" s="36">
        <v>13655</v>
      </c>
      <c r="Q141" s="36">
        <v>11</v>
      </c>
      <c r="R141" s="37" t="s">
        <v>60</v>
      </c>
    </row>
    <row r="142" spans="11:18" x14ac:dyDescent="0.35">
      <c r="K142" s="38">
        <v>148.5</v>
      </c>
      <c r="L142" s="40">
        <f t="shared" si="14"/>
        <v>83.829269381922117</v>
      </c>
      <c r="M142" s="40">
        <f t="shared" si="14"/>
        <v>97.121302362517426</v>
      </c>
      <c r="N142" s="40">
        <f t="shared" si="12"/>
        <v>2.2329403358342263E-4</v>
      </c>
      <c r="O142" s="40">
        <f t="shared" si="13"/>
        <v>0</v>
      </c>
      <c r="P142" s="36">
        <v>2</v>
      </c>
      <c r="R142" s="37" t="s">
        <v>60</v>
      </c>
    </row>
    <row r="143" spans="11:18" x14ac:dyDescent="0.35">
      <c r="K143" s="38">
        <v>149</v>
      </c>
      <c r="L143" s="40">
        <f t="shared" si="14"/>
        <v>85.268957663451232</v>
      </c>
      <c r="M143" s="40">
        <f t="shared" si="14"/>
        <v>97.657335715703852</v>
      </c>
      <c r="N143" s="40">
        <f t="shared" si="12"/>
        <v>1.4396882815291174</v>
      </c>
      <c r="O143" s="40">
        <f t="shared" si="13"/>
        <v>0.53603335318642042</v>
      </c>
      <c r="P143" s="36">
        <v>12895</v>
      </c>
      <c r="Q143" s="36">
        <v>27</v>
      </c>
      <c r="R143" s="37" t="s">
        <v>60</v>
      </c>
    </row>
    <row r="144" spans="11:18" x14ac:dyDescent="0.35">
      <c r="K144" s="38">
        <v>151</v>
      </c>
      <c r="L144" s="40">
        <f t="shared" si="14"/>
        <v>85.419904430153622</v>
      </c>
      <c r="M144" s="40">
        <f t="shared" si="14"/>
        <v>97.716894977169005</v>
      </c>
      <c r="N144" s="40">
        <f t="shared" si="12"/>
        <v>0.15094676670239371</v>
      </c>
      <c r="O144" s="40">
        <f t="shared" si="13"/>
        <v>5.9559261465157838E-2</v>
      </c>
      <c r="P144" s="36">
        <v>1352</v>
      </c>
      <c r="Q144" s="36">
        <v>3</v>
      </c>
      <c r="R144" s="37" t="s">
        <v>61</v>
      </c>
    </row>
    <row r="145" spans="11:18" x14ac:dyDescent="0.35">
      <c r="K145" s="38">
        <v>153</v>
      </c>
      <c r="L145" s="40">
        <f t="shared" si="14"/>
        <v>85.544502500893174</v>
      </c>
      <c r="M145" s="40">
        <f t="shared" si="14"/>
        <v>97.855866587254368</v>
      </c>
      <c r="N145" s="40">
        <f t="shared" si="12"/>
        <v>0.12459807073954983</v>
      </c>
      <c r="O145" s="40">
        <f t="shared" si="13"/>
        <v>0.13897161008536826</v>
      </c>
      <c r="P145" s="36">
        <v>1116</v>
      </c>
      <c r="Q145" s="36">
        <v>7</v>
      </c>
      <c r="R145" s="37" t="s">
        <v>61</v>
      </c>
    </row>
    <row r="146" spans="11:18" x14ac:dyDescent="0.35">
      <c r="K146" s="38">
        <v>154</v>
      </c>
      <c r="L146" s="40">
        <f t="shared" si="14"/>
        <v>87.556605037513393</v>
      </c>
      <c r="M146" s="40">
        <f t="shared" si="14"/>
        <v>98.113956720270053</v>
      </c>
      <c r="N146" s="40">
        <f t="shared" si="12"/>
        <v>2.0121025366202216</v>
      </c>
      <c r="O146" s="40">
        <f t="shared" si="13"/>
        <v>0.25809013301568395</v>
      </c>
      <c r="P146" s="36">
        <v>18022</v>
      </c>
      <c r="Q146" s="36">
        <v>13</v>
      </c>
      <c r="R146" s="37" t="s">
        <v>61</v>
      </c>
    </row>
    <row r="147" spans="11:18" x14ac:dyDescent="0.35">
      <c r="K147" s="38">
        <v>155</v>
      </c>
      <c r="L147" s="40">
        <f t="shared" si="14"/>
        <v>88.317591103965697</v>
      </c>
      <c r="M147" s="40">
        <f t="shared" si="14"/>
        <v>98.312487591820584</v>
      </c>
      <c r="N147" s="40">
        <f t="shared" si="12"/>
        <v>0.76098606645230438</v>
      </c>
      <c r="O147" s="40">
        <f t="shared" si="13"/>
        <v>0.19853087155052612</v>
      </c>
      <c r="P147" s="36">
        <v>6816</v>
      </c>
      <c r="Q147" s="36">
        <v>10</v>
      </c>
      <c r="R147" s="37" t="s">
        <v>61</v>
      </c>
    </row>
    <row r="148" spans="11:18" x14ac:dyDescent="0.35">
      <c r="K148" s="38">
        <v>156</v>
      </c>
      <c r="L148" s="40">
        <f t="shared" si="14"/>
        <v>89.641054841014636</v>
      </c>
      <c r="M148" s="40">
        <f t="shared" si="14"/>
        <v>98.570577724836269</v>
      </c>
      <c r="N148" s="40">
        <f t="shared" si="12"/>
        <v>1.3234637370489462</v>
      </c>
      <c r="O148" s="40">
        <f t="shared" si="13"/>
        <v>0.25809013301568395</v>
      </c>
      <c r="P148" s="36">
        <v>11854</v>
      </c>
      <c r="Q148" s="36">
        <v>13</v>
      </c>
      <c r="R148" s="37" t="s">
        <v>61</v>
      </c>
    </row>
    <row r="149" spans="11:18" x14ac:dyDescent="0.35">
      <c r="K149" s="38">
        <v>157</v>
      </c>
      <c r="L149" s="40">
        <f t="shared" si="14"/>
        <v>90.551647909967841</v>
      </c>
      <c r="M149" s="40">
        <f t="shared" si="14"/>
        <v>98.769108596386801</v>
      </c>
      <c r="N149" s="40">
        <f t="shared" si="12"/>
        <v>0.91059306895319747</v>
      </c>
      <c r="O149" s="40">
        <f t="shared" si="13"/>
        <v>0.19853087155052612</v>
      </c>
      <c r="P149" s="36">
        <v>8156</v>
      </c>
      <c r="Q149" s="36">
        <v>10</v>
      </c>
      <c r="R149" s="37" t="s">
        <v>61</v>
      </c>
    </row>
    <row r="150" spans="11:18" x14ac:dyDescent="0.35">
      <c r="K150" s="38">
        <v>158</v>
      </c>
      <c r="L150" s="40">
        <f t="shared" si="14"/>
        <v>91.180667202572337</v>
      </c>
      <c r="M150" s="40">
        <f t="shared" si="14"/>
        <v>98.888227119317122</v>
      </c>
      <c r="N150" s="40">
        <f t="shared" si="12"/>
        <v>0.62901929260450162</v>
      </c>
      <c r="O150" s="40">
        <f t="shared" si="13"/>
        <v>0.11911852293031568</v>
      </c>
      <c r="P150" s="36">
        <v>5634</v>
      </c>
      <c r="Q150" s="36">
        <v>6</v>
      </c>
      <c r="R150" s="37" t="s">
        <v>61</v>
      </c>
    </row>
    <row r="151" spans="11:18" x14ac:dyDescent="0.35">
      <c r="K151" s="38">
        <v>158.5</v>
      </c>
      <c r="L151" s="40">
        <f t="shared" si="14"/>
        <v>91.1811137906395</v>
      </c>
      <c r="M151" s="40">
        <f t="shared" si="14"/>
        <v>98.888227119317122</v>
      </c>
      <c r="N151" s="40">
        <f t="shared" si="12"/>
        <v>4.4658806716684526E-4</v>
      </c>
      <c r="O151" s="40">
        <f t="shared" si="13"/>
        <v>0</v>
      </c>
      <c r="P151" s="36">
        <v>4</v>
      </c>
      <c r="R151" s="37" t="s">
        <v>61</v>
      </c>
    </row>
    <row r="152" spans="11:18" x14ac:dyDescent="0.35">
      <c r="K152" s="38">
        <v>159</v>
      </c>
      <c r="L152" s="40">
        <f t="shared" si="14"/>
        <v>91.275008931761334</v>
      </c>
      <c r="M152" s="40">
        <f t="shared" si="14"/>
        <v>98.888227119317122</v>
      </c>
      <c r="N152" s="40">
        <f t="shared" si="12"/>
        <v>9.3895141121829215E-2</v>
      </c>
      <c r="O152" s="40">
        <f t="shared" si="13"/>
        <v>0</v>
      </c>
      <c r="P152" s="36">
        <v>841</v>
      </c>
      <c r="R152" s="37" t="s">
        <v>61</v>
      </c>
    </row>
    <row r="153" spans="11:18" x14ac:dyDescent="0.35">
      <c r="K153" s="38">
        <v>160</v>
      </c>
      <c r="L153" s="40">
        <f t="shared" si="14"/>
        <v>92.886075384065734</v>
      </c>
      <c r="M153" s="40">
        <f t="shared" si="14"/>
        <v>98.967639467937332</v>
      </c>
      <c r="N153" s="40">
        <f t="shared" si="12"/>
        <v>1.6110664523043945</v>
      </c>
      <c r="O153" s="40">
        <f t="shared" si="13"/>
        <v>7.9412348620210432E-2</v>
      </c>
      <c r="P153" s="36">
        <v>14430</v>
      </c>
      <c r="Q153" s="36">
        <v>4</v>
      </c>
      <c r="R153" s="37" t="s">
        <v>61</v>
      </c>
    </row>
    <row r="154" spans="11:18" x14ac:dyDescent="0.35">
      <c r="K154" s="38">
        <v>163</v>
      </c>
      <c r="L154" s="40">
        <f t="shared" si="14"/>
        <v>93.808056448731691</v>
      </c>
      <c r="M154" s="40">
        <f t="shared" si="14"/>
        <v>99.225729600953017</v>
      </c>
      <c r="N154" s="40">
        <f t="shared" si="12"/>
        <v>0.92198106466595209</v>
      </c>
      <c r="O154" s="40">
        <f t="shared" si="13"/>
        <v>0.25809013301568395</v>
      </c>
      <c r="P154" s="36">
        <v>8258</v>
      </c>
      <c r="Q154" s="36">
        <v>13</v>
      </c>
      <c r="R154" s="37" t="s">
        <v>61</v>
      </c>
    </row>
    <row r="155" spans="11:18" x14ac:dyDescent="0.35">
      <c r="K155" s="38">
        <v>164</v>
      </c>
      <c r="L155" s="40">
        <f t="shared" si="14"/>
        <v>95.939956234369419</v>
      </c>
      <c r="M155" s="40">
        <f t="shared" si="14"/>
        <v>99.583085169743967</v>
      </c>
      <c r="N155" s="40">
        <f t="shared" si="12"/>
        <v>2.1318997856377275</v>
      </c>
      <c r="O155" s="40">
        <f t="shared" si="13"/>
        <v>0.35735556879094699</v>
      </c>
      <c r="P155" s="36">
        <v>19095</v>
      </c>
      <c r="Q155" s="36">
        <v>18</v>
      </c>
      <c r="R155" s="37" t="s">
        <v>61</v>
      </c>
    </row>
    <row r="156" spans="11:18" x14ac:dyDescent="0.35">
      <c r="K156" s="38">
        <v>165</v>
      </c>
      <c r="L156" s="40">
        <f t="shared" si="14"/>
        <v>96.223204715969985</v>
      </c>
      <c r="M156" s="40">
        <f t="shared" si="14"/>
        <v>99.602938256899023</v>
      </c>
      <c r="N156" s="40">
        <f t="shared" si="12"/>
        <v>0.28324848160057164</v>
      </c>
      <c r="O156" s="40">
        <f t="shared" si="13"/>
        <v>1.9853087155052608E-2</v>
      </c>
      <c r="P156" s="36">
        <v>2537</v>
      </c>
      <c r="Q156" s="36">
        <v>1</v>
      </c>
      <c r="R156" s="37" t="s">
        <v>61</v>
      </c>
    </row>
    <row r="157" spans="11:18" x14ac:dyDescent="0.35">
      <c r="K157" s="38">
        <v>166</v>
      </c>
      <c r="L157" s="40">
        <f t="shared" si="14"/>
        <v>96.5475392997499</v>
      </c>
      <c r="M157" s="40">
        <f t="shared" si="14"/>
        <v>99.662497518364177</v>
      </c>
      <c r="N157" s="40">
        <f t="shared" si="12"/>
        <v>0.32433458377992141</v>
      </c>
      <c r="O157" s="40">
        <f t="shared" si="13"/>
        <v>5.9559261465157838E-2</v>
      </c>
      <c r="P157" s="36">
        <v>2905</v>
      </c>
      <c r="Q157" s="36">
        <v>3</v>
      </c>
      <c r="R157" s="37" t="s">
        <v>61</v>
      </c>
    </row>
    <row r="158" spans="11:18" x14ac:dyDescent="0.35">
      <c r="K158" s="38">
        <v>167</v>
      </c>
      <c r="L158" s="40">
        <f t="shared" si="14"/>
        <v>96.851665773490524</v>
      </c>
      <c r="M158" s="40">
        <f t="shared" si="14"/>
        <v>99.741909866984386</v>
      </c>
      <c r="N158" s="40">
        <f t="shared" si="12"/>
        <v>0.30412647374062163</v>
      </c>
      <c r="O158" s="40">
        <f t="shared" si="13"/>
        <v>7.9412348620210432E-2</v>
      </c>
      <c r="P158" s="36">
        <v>2724</v>
      </c>
      <c r="Q158" s="36">
        <v>4</v>
      </c>
      <c r="R158" s="37" t="s">
        <v>61</v>
      </c>
    </row>
    <row r="159" spans="11:18" x14ac:dyDescent="0.35">
      <c r="K159" s="38">
        <v>169</v>
      </c>
      <c r="L159" s="40">
        <f t="shared" si="14"/>
        <v>97.189621293319036</v>
      </c>
      <c r="M159" s="40">
        <f t="shared" si="14"/>
        <v>99.761762954139442</v>
      </c>
      <c r="N159" s="40">
        <f t="shared" si="12"/>
        <v>0.33795551982851019</v>
      </c>
      <c r="O159" s="40">
        <f t="shared" si="13"/>
        <v>1.9853087155052608E-2</v>
      </c>
      <c r="P159" s="36">
        <v>3027</v>
      </c>
      <c r="Q159" s="36">
        <v>1</v>
      </c>
      <c r="R159" s="37" t="s">
        <v>61</v>
      </c>
    </row>
    <row r="160" spans="11:18" x14ac:dyDescent="0.35">
      <c r="K160" s="38">
        <v>172</v>
      </c>
      <c r="L160" s="40">
        <f t="shared" si="14"/>
        <v>97.714808860307244</v>
      </c>
      <c r="M160" s="40">
        <f t="shared" si="14"/>
        <v>99.880881477069764</v>
      </c>
      <c r="N160" s="40">
        <f t="shared" si="12"/>
        <v>0.52518756698821012</v>
      </c>
      <c r="O160" s="40">
        <f t="shared" si="13"/>
        <v>0.11911852293031568</v>
      </c>
      <c r="P160" s="36">
        <v>4704</v>
      </c>
      <c r="Q160" s="36">
        <v>6</v>
      </c>
      <c r="R160" s="37" t="s">
        <v>61</v>
      </c>
    </row>
    <row r="161" spans="11:18" x14ac:dyDescent="0.35">
      <c r="K161" s="38">
        <v>173</v>
      </c>
      <c r="L161" s="40">
        <f t="shared" si="14"/>
        <v>98.47746963201142</v>
      </c>
      <c r="M161" s="40">
        <f t="shared" si="14"/>
        <v>99.90073456422482</v>
      </c>
      <c r="N161" s="40">
        <f t="shared" si="12"/>
        <v>0.76266077170418001</v>
      </c>
      <c r="O161" s="40">
        <f t="shared" si="13"/>
        <v>1.9853087155052608E-2</v>
      </c>
      <c r="P161" s="36">
        <v>6831</v>
      </c>
      <c r="Q161" s="36">
        <v>1</v>
      </c>
      <c r="R161" s="37" t="s">
        <v>61</v>
      </c>
    </row>
    <row r="162" spans="11:18" x14ac:dyDescent="0.35">
      <c r="K162" s="38">
        <v>174</v>
      </c>
      <c r="L162" s="40">
        <f t="shared" si="14"/>
        <v>98.970279564130038</v>
      </c>
      <c r="M162" s="40">
        <f t="shared" si="14"/>
        <v>99.960293825689973</v>
      </c>
      <c r="N162" s="40">
        <f t="shared" si="12"/>
        <v>0.49280993211861374</v>
      </c>
      <c r="O162" s="40">
        <f t="shared" si="13"/>
        <v>5.9559261465157838E-2</v>
      </c>
      <c r="P162" s="36">
        <v>4414</v>
      </c>
      <c r="Q162" s="36">
        <v>3</v>
      </c>
      <c r="R162" s="37" t="s">
        <v>61</v>
      </c>
    </row>
    <row r="163" spans="11:18" x14ac:dyDescent="0.35">
      <c r="K163" s="38">
        <v>175</v>
      </c>
      <c r="L163" s="40">
        <f t="shared" si="14"/>
        <v>99.685825294748113</v>
      </c>
      <c r="M163" s="40">
        <f t="shared" si="14"/>
        <v>100.00000000000009</v>
      </c>
      <c r="N163" s="40">
        <f t="shared" si="12"/>
        <v>0.71554573061807791</v>
      </c>
      <c r="O163" s="40">
        <f t="shared" si="13"/>
        <v>3.9706174310105216E-2</v>
      </c>
      <c r="P163" s="36">
        <v>6409</v>
      </c>
      <c r="Q163" s="36">
        <v>2</v>
      </c>
      <c r="R163" s="37" t="s">
        <v>61</v>
      </c>
    </row>
    <row r="164" spans="11:18" x14ac:dyDescent="0.35">
      <c r="K164" s="38">
        <v>177</v>
      </c>
      <c r="L164" s="40">
        <f t="shared" si="14"/>
        <v>99.808302072168615</v>
      </c>
      <c r="M164" s="40">
        <f t="shared" si="14"/>
        <v>100.00000000000009</v>
      </c>
      <c r="N164" s="40">
        <f t="shared" si="12"/>
        <v>0.12247677742050732</v>
      </c>
      <c r="O164" s="40">
        <f t="shared" si="13"/>
        <v>0</v>
      </c>
      <c r="P164" s="36">
        <v>1097</v>
      </c>
      <c r="R164" s="37" t="s">
        <v>61</v>
      </c>
    </row>
    <row r="165" spans="11:18" x14ac:dyDescent="0.35">
      <c r="K165" s="38">
        <v>179</v>
      </c>
      <c r="L165" s="40">
        <f t="shared" si="14"/>
        <v>99.999999999999986</v>
      </c>
      <c r="M165" s="40">
        <f t="shared" si="14"/>
        <v>100.00000000000009</v>
      </c>
      <c r="N165" s="40">
        <f t="shared" si="12"/>
        <v>0.19169792783136833</v>
      </c>
      <c r="O165" s="40">
        <f t="shared" si="13"/>
        <v>0</v>
      </c>
      <c r="P165" s="36">
        <v>1717</v>
      </c>
      <c r="R165" s="37" t="s">
        <v>61</v>
      </c>
    </row>
    <row r="166" spans="11:18" x14ac:dyDescent="0.35">
      <c r="P166" s="36">
        <f>SUM(P6:P165)</f>
        <v>895680</v>
      </c>
      <c r="Q166" s="36">
        <f>SUM(Q6:Q165)</f>
        <v>5037</v>
      </c>
    </row>
  </sheetData>
  <mergeCells count="1">
    <mergeCell ref="A29:H29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303A-4F69-44E2-8C19-F8EF9E6EC3B3}">
  <sheetPr>
    <pageSetUpPr fitToPage="1"/>
  </sheetPr>
  <dimension ref="A1:I17"/>
  <sheetViews>
    <sheetView workbookViewId="0"/>
  </sheetViews>
  <sheetFormatPr baseColWidth="10" defaultColWidth="7.453125" defaultRowHeight="10.5" x14ac:dyDescent="0.25"/>
  <cols>
    <col min="1" max="1" width="25.54296875" style="5" customWidth="1"/>
    <col min="2" max="8" width="7.7265625" style="5" customWidth="1"/>
    <col min="9" max="9" width="8.54296875" style="5" bestFit="1" customWidth="1"/>
    <col min="10" max="16384" width="7.453125" style="5"/>
  </cols>
  <sheetData>
    <row r="1" spans="1:9" s="3" customFormat="1" ht="42.75" customHeight="1" x14ac:dyDescent="0.3">
      <c r="A1" s="6" t="s">
        <v>9</v>
      </c>
    </row>
    <row r="2" spans="1:9" s="3" customFormat="1" ht="14" x14ac:dyDescent="0.3">
      <c r="A2" s="41"/>
    </row>
    <row r="3" spans="1:9" s="3" customFormat="1" ht="14" x14ac:dyDescent="0.3">
      <c r="A3" s="62" t="s">
        <v>78</v>
      </c>
    </row>
    <row r="4" spans="1:9" s="3" customFormat="1" ht="14" x14ac:dyDescent="0.3"/>
    <row r="5" spans="1:9" ht="14.5" x14ac:dyDescent="0.35">
      <c r="A5" s="21" t="s">
        <v>0</v>
      </c>
      <c r="B5" s="31" t="s">
        <v>64</v>
      </c>
      <c r="C5" s="31" t="s">
        <v>65</v>
      </c>
      <c r="D5" s="43" t="s">
        <v>66</v>
      </c>
      <c r="E5" s="43" t="s">
        <v>67</v>
      </c>
      <c r="F5" s="43" t="s">
        <v>68</v>
      </c>
      <c r="G5" s="43" t="s">
        <v>69</v>
      </c>
      <c r="H5" s="43" t="s">
        <v>70</v>
      </c>
      <c r="I5" s="21" t="s">
        <v>13</v>
      </c>
    </row>
    <row r="6" spans="1:9" ht="14.5" x14ac:dyDescent="0.35">
      <c r="A6" s="23" t="s">
        <v>19</v>
      </c>
      <c r="B6" s="24">
        <v>10</v>
      </c>
      <c r="C6" s="24">
        <v>15.3</v>
      </c>
      <c r="D6" s="24">
        <v>19.8</v>
      </c>
      <c r="E6" s="24">
        <v>28</v>
      </c>
      <c r="F6" s="24">
        <v>33.9</v>
      </c>
      <c r="G6" s="24">
        <v>40.700000000000003</v>
      </c>
      <c r="H6" s="24">
        <v>74.900000000000006</v>
      </c>
      <c r="I6" s="22">
        <v>1257</v>
      </c>
    </row>
    <row r="7" spans="1:9" ht="14.5" x14ac:dyDescent="0.35">
      <c r="A7" s="23" t="s">
        <v>20</v>
      </c>
      <c r="B7" s="24">
        <v>10.6</v>
      </c>
      <c r="C7" s="24">
        <v>18.100000000000001</v>
      </c>
      <c r="D7" s="24">
        <v>27</v>
      </c>
      <c r="E7" s="24">
        <v>33.799999999999997</v>
      </c>
      <c r="F7" s="24">
        <v>42</v>
      </c>
      <c r="G7" s="24">
        <v>73.5</v>
      </c>
      <c r="H7" s="24">
        <v>83.8</v>
      </c>
      <c r="I7" s="22">
        <v>1105</v>
      </c>
    </row>
    <row r="8" spans="1:9" ht="14.5" x14ac:dyDescent="0.35">
      <c r="A8" s="23" t="s">
        <v>21</v>
      </c>
      <c r="B8" s="24">
        <v>13.8</v>
      </c>
      <c r="C8" s="24">
        <v>25</v>
      </c>
      <c r="D8" s="24">
        <v>33.4</v>
      </c>
      <c r="E8" s="24">
        <v>48.2</v>
      </c>
      <c r="F8" s="24">
        <v>72.900000000000006</v>
      </c>
      <c r="G8" s="24">
        <v>85.3</v>
      </c>
      <c r="H8" s="24">
        <v>88.9</v>
      </c>
      <c r="I8" s="22">
        <v>1139</v>
      </c>
    </row>
    <row r="9" spans="1:9" ht="14.5" x14ac:dyDescent="0.35">
      <c r="A9" s="23" t="s">
        <v>22</v>
      </c>
      <c r="B9" s="24">
        <v>16.3</v>
      </c>
      <c r="C9" s="24">
        <v>24.9</v>
      </c>
      <c r="D9" s="24">
        <v>43</v>
      </c>
      <c r="E9" s="24">
        <v>72.599999999999994</v>
      </c>
      <c r="F9" s="24">
        <v>85.6</v>
      </c>
      <c r="G9" s="24">
        <v>93</v>
      </c>
      <c r="H9" s="24">
        <v>98.2</v>
      </c>
      <c r="I9" s="22">
        <v>1335</v>
      </c>
    </row>
    <row r="10" spans="1:9" ht="14.5" x14ac:dyDescent="0.35">
      <c r="A10" s="23" t="s">
        <v>23</v>
      </c>
      <c r="B10" s="24">
        <v>12.631578947368421</v>
      </c>
      <c r="C10" s="24">
        <v>22.058823529411764</v>
      </c>
      <c r="D10" s="24">
        <v>47.916666666666671</v>
      </c>
      <c r="E10" s="24">
        <v>90</v>
      </c>
      <c r="F10" s="24">
        <v>100</v>
      </c>
      <c r="G10" s="24" t="s">
        <v>26</v>
      </c>
      <c r="H10" s="24" t="s">
        <v>26</v>
      </c>
      <c r="I10" s="22">
        <v>95</v>
      </c>
    </row>
    <row r="11" spans="1:9" ht="14.5" x14ac:dyDescent="0.35">
      <c r="A11" s="23" t="s">
        <v>11</v>
      </c>
      <c r="B11" s="24">
        <v>27.64227642276423</v>
      </c>
      <c r="C11" s="24">
        <v>50.704225352112672</v>
      </c>
      <c r="D11" s="24">
        <v>90.909090909090907</v>
      </c>
      <c r="E11" s="24">
        <v>100</v>
      </c>
      <c r="F11" s="24" t="s">
        <v>26</v>
      </c>
      <c r="G11" s="24" t="s">
        <v>26</v>
      </c>
      <c r="H11" s="24" t="s">
        <v>26</v>
      </c>
      <c r="I11" s="22">
        <v>123</v>
      </c>
    </row>
    <row r="12" spans="1:9" ht="14.5" x14ac:dyDescent="0.35">
      <c r="A12" s="23" t="s">
        <v>12</v>
      </c>
      <c r="B12" s="24">
        <v>29.629629629629626</v>
      </c>
      <c r="C12" s="24">
        <v>78.571428571428569</v>
      </c>
      <c r="D12" s="24">
        <v>100</v>
      </c>
      <c r="E12" s="24" t="s">
        <v>26</v>
      </c>
      <c r="F12" s="24" t="s">
        <v>26</v>
      </c>
      <c r="G12" s="24" t="s">
        <v>26</v>
      </c>
      <c r="H12" s="24" t="s">
        <v>26</v>
      </c>
      <c r="I12" s="22">
        <v>27</v>
      </c>
    </row>
    <row r="13" spans="1:9" ht="14.5" x14ac:dyDescent="0.35">
      <c r="A13" s="23" t="s">
        <v>24</v>
      </c>
      <c r="B13" s="24">
        <v>35.227272727272727</v>
      </c>
      <c r="C13" s="24">
        <v>44.230769230769226</v>
      </c>
      <c r="D13" s="24">
        <v>93.548387096774192</v>
      </c>
      <c r="E13" s="24">
        <v>100</v>
      </c>
      <c r="F13" s="24" t="s">
        <v>26</v>
      </c>
      <c r="G13" s="24" t="s">
        <v>26</v>
      </c>
      <c r="H13" s="24" t="s">
        <v>26</v>
      </c>
      <c r="I13" s="22">
        <v>88</v>
      </c>
    </row>
    <row r="14" spans="1:9" ht="14.5" x14ac:dyDescent="0.35">
      <c r="A14" s="23" t="s">
        <v>25</v>
      </c>
      <c r="B14" s="24">
        <v>27.89473684210526</v>
      </c>
      <c r="C14" s="24">
        <v>36.419753086419753</v>
      </c>
      <c r="D14" s="24">
        <v>68</v>
      </c>
      <c r="E14" s="24">
        <v>82.926829268292678</v>
      </c>
      <c r="F14" s="24">
        <v>93.75</v>
      </c>
      <c r="G14" s="24">
        <v>95.454545454545453</v>
      </c>
      <c r="H14" s="24" t="s">
        <v>26</v>
      </c>
      <c r="I14" s="22">
        <v>190</v>
      </c>
    </row>
    <row r="15" spans="1:9" ht="14.5" x14ac:dyDescent="0.35">
      <c r="A15" s="23" t="s">
        <v>8</v>
      </c>
      <c r="B15" s="24">
        <v>14.105886708626434</v>
      </c>
      <c r="C15" s="24">
        <v>22.541165999109925</v>
      </c>
      <c r="D15" s="24">
        <v>33.655486071631607</v>
      </c>
      <c r="E15" s="24">
        <v>47.382499044707686</v>
      </c>
      <c r="F15" s="24">
        <v>58.996262680192203</v>
      </c>
      <c r="G15" s="24">
        <v>72.208228379513017</v>
      </c>
      <c r="H15" s="24">
        <v>85.904761904761912</v>
      </c>
      <c r="I15" s="22">
        <v>5402</v>
      </c>
    </row>
    <row r="17" spans="1:1" ht="14.5" x14ac:dyDescent="0.35">
      <c r="A17" s="63" t="s">
        <v>74</v>
      </c>
    </row>
  </sheetData>
  <conditionalFormatting sqref="B6:B14">
    <cfRule type="colorScale" priority="3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6:C14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6:E14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H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1E8-C694-4630-98E9-2D47CFD473E6}">
  <sheetPr>
    <pageSetUpPr fitToPage="1"/>
  </sheetPr>
  <dimension ref="A1:AA42"/>
  <sheetViews>
    <sheetView workbookViewId="0">
      <selection sqref="A1:F1"/>
    </sheetView>
  </sheetViews>
  <sheetFormatPr baseColWidth="10" defaultColWidth="7.453125" defaultRowHeight="10.5" x14ac:dyDescent="0.25"/>
  <cols>
    <col min="1" max="1" width="18.81640625" style="5" bestFit="1" customWidth="1"/>
    <col min="2" max="2" width="9.7265625" style="5" bestFit="1" customWidth="1"/>
    <col min="3" max="3" width="8.54296875" style="5" bestFit="1" customWidth="1"/>
    <col min="4" max="8" width="6.81640625" style="5" customWidth="1"/>
    <col min="9" max="9" width="11.1796875" style="5" bestFit="1" customWidth="1"/>
    <col min="10" max="11" width="10" style="5" customWidth="1"/>
    <col min="12" max="15" width="8" style="5" customWidth="1"/>
    <col min="16" max="16384" width="7.453125" style="5"/>
  </cols>
  <sheetData>
    <row r="1" spans="1:27" s="3" customFormat="1" ht="42.75" customHeight="1" x14ac:dyDescent="0.3">
      <c r="A1" s="45" t="s">
        <v>9</v>
      </c>
      <c r="B1" s="45"/>
      <c r="C1" s="45"/>
      <c r="D1" s="45"/>
      <c r="E1" s="45"/>
      <c r="F1" s="45"/>
    </row>
    <row r="2" spans="1:27" s="3" customFormat="1" ht="14" x14ac:dyDescent="0.3">
      <c r="A2" s="41"/>
      <c r="B2" s="41"/>
      <c r="C2" s="41"/>
      <c r="D2" s="41"/>
      <c r="E2" s="41"/>
      <c r="F2" s="41"/>
    </row>
    <row r="3" spans="1:27" s="3" customFormat="1" ht="14.25" customHeight="1" x14ac:dyDescent="0.3">
      <c r="A3" s="46" t="s">
        <v>79</v>
      </c>
      <c r="B3" s="46"/>
      <c r="C3" s="46"/>
      <c r="D3" s="46"/>
      <c r="E3" s="46"/>
      <c r="F3" s="46"/>
      <c r="G3" s="4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3" customFormat="1" ht="14.25" customHeight="1" thickBot="1" x14ac:dyDescent="0.35">
      <c r="A4" s="42"/>
      <c r="B4" s="42"/>
      <c r="C4" s="42"/>
      <c r="D4" s="42"/>
      <c r="E4" s="42"/>
      <c r="F4" s="42"/>
      <c r="G4" s="4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3" x14ac:dyDescent="0.3">
      <c r="A5" s="8" t="s">
        <v>18</v>
      </c>
      <c r="B5" s="11" t="s">
        <v>33</v>
      </c>
      <c r="C5" s="11" t="s">
        <v>10</v>
      </c>
      <c r="D5" s="7"/>
      <c r="E5" s="7"/>
      <c r="F5" s="7"/>
      <c r="G5" s="7"/>
    </row>
    <row r="6" spans="1:27" ht="13" x14ac:dyDescent="0.3">
      <c r="A6" s="15" t="s">
        <v>39</v>
      </c>
      <c r="B6" s="14">
        <v>13.4</v>
      </c>
      <c r="C6" s="16">
        <v>2.6</v>
      </c>
      <c r="D6" s="7"/>
      <c r="E6" s="7"/>
      <c r="F6" s="7"/>
      <c r="G6" s="7"/>
    </row>
    <row r="7" spans="1:27" ht="13" x14ac:dyDescent="0.3">
      <c r="A7" s="10" t="s">
        <v>38</v>
      </c>
      <c r="B7" s="13">
        <v>15.9</v>
      </c>
      <c r="C7" s="13">
        <v>4.2</v>
      </c>
      <c r="D7" s="7"/>
      <c r="E7" s="7"/>
      <c r="F7" s="7"/>
      <c r="G7" s="7"/>
    </row>
    <row r="8" spans="1:27" ht="13" x14ac:dyDescent="0.3">
      <c r="A8" s="10" t="s">
        <v>36</v>
      </c>
      <c r="B8" s="13">
        <v>2.7</v>
      </c>
      <c r="C8" s="13">
        <v>8</v>
      </c>
      <c r="D8" s="7"/>
      <c r="E8" s="7"/>
      <c r="F8" s="7"/>
      <c r="G8" s="7"/>
    </row>
    <row r="9" spans="1:27" ht="13" x14ac:dyDescent="0.3">
      <c r="A9" s="10" t="s">
        <v>35</v>
      </c>
      <c r="B9" s="13">
        <v>22.3</v>
      </c>
      <c r="C9" s="13">
        <v>20.3</v>
      </c>
      <c r="D9" s="7"/>
      <c r="E9" s="7"/>
      <c r="F9" s="7"/>
      <c r="G9" s="7"/>
    </row>
    <row r="10" spans="1:27" ht="13" x14ac:dyDescent="0.3">
      <c r="A10" s="10" t="s">
        <v>34</v>
      </c>
      <c r="B10" s="13">
        <v>22.8</v>
      </c>
      <c r="C10" s="13">
        <v>4</v>
      </c>
      <c r="D10" s="7"/>
      <c r="E10" s="7"/>
      <c r="F10" s="7"/>
      <c r="G10" s="7"/>
    </row>
    <row r="11" spans="1:27" ht="13.5" thickBot="1" x14ac:dyDescent="0.35">
      <c r="A11" s="10" t="s">
        <v>37</v>
      </c>
      <c r="B11" s="13">
        <v>25.3</v>
      </c>
      <c r="C11" s="13">
        <v>60.2</v>
      </c>
      <c r="D11" s="7"/>
      <c r="E11" s="7"/>
      <c r="F11" s="7"/>
      <c r="G11" s="7"/>
    </row>
    <row r="12" spans="1:27" ht="13" x14ac:dyDescent="0.3">
      <c r="A12" s="9" t="s">
        <v>17</v>
      </c>
      <c r="B12" s="12">
        <v>11</v>
      </c>
      <c r="C12" s="12">
        <v>3.3</v>
      </c>
      <c r="D12" s="7"/>
      <c r="E12" s="7"/>
      <c r="F12" s="7"/>
      <c r="G12" s="7"/>
    </row>
    <row r="13" spans="1:27" ht="13" x14ac:dyDescent="0.3">
      <c r="A13" s="4"/>
      <c r="B13" s="7"/>
      <c r="C13" s="7"/>
      <c r="D13" s="7"/>
      <c r="E13" s="7"/>
      <c r="F13" s="7"/>
      <c r="G13" s="7"/>
    </row>
    <row r="14" spans="1:27" ht="13" x14ac:dyDescent="0.3">
      <c r="A14" s="4"/>
      <c r="B14" s="7"/>
      <c r="C14" s="7"/>
      <c r="D14" s="7"/>
      <c r="E14" s="7"/>
      <c r="F14" s="7"/>
      <c r="G14" s="7"/>
    </row>
    <row r="15" spans="1:27" ht="13" x14ac:dyDescent="0.3">
      <c r="A15" s="4"/>
      <c r="B15" s="7"/>
      <c r="C15" s="7"/>
      <c r="D15" s="7"/>
      <c r="E15" s="7"/>
      <c r="F15" s="7"/>
      <c r="G15" s="7"/>
    </row>
    <row r="18" spans="1:1" ht="13" x14ac:dyDescent="0.3">
      <c r="A18" s="7"/>
    </row>
    <row r="19" spans="1:1" ht="13" x14ac:dyDescent="0.3">
      <c r="A19" s="17"/>
    </row>
    <row r="20" spans="1:1" ht="13" x14ac:dyDescent="0.3">
      <c r="A20" s="17"/>
    </row>
    <row r="21" spans="1:1" ht="13" x14ac:dyDescent="0.3">
      <c r="A21" s="7"/>
    </row>
    <row r="22" spans="1:1" ht="13" x14ac:dyDescent="0.3">
      <c r="A22" s="7"/>
    </row>
    <row r="23" spans="1:1" ht="13" x14ac:dyDescent="0.3">
      <c r="A23" s="7"/>
    </row>
    <row r="24" spans="1:1" ht="13" x14ac:dyDescent="0.3">
      <c r="A24" s="7"/>
    </row>
    <row r="42" spans="1:1" ht="14.5" x14ac:dyDescent="0.35">
      <c r="A42" s="63" t="s">
        <v>80</v>
      </c>
    </row>
  </sheetData>
  <mergeCells count="2">
    <mergeCell ref="A1:F1"/>
    <mergeCell ref="A3:G3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08CE-A49F-4BCF-96A7-8235C32AFFAF}">
  <sheetPr>
    <pageSetUpPr fitToPage="1"/>
  </sheetPr>
  <dimension ref="A1:K117"/>
  <sheetViews>
    <sheetView workbookViewId="0">
      <selection sqref="A1:F1"/>
    </sheetView>
  </sheetViews>
  <sheetFormatPr baseColWidth="10" defaultRowHeight="14.5" x14ac:dyDescent="0.35"/>
  <cols>
    <col min="1" max="7" width="12.7265625" customWidth="1"/>
    <col min="8" max="8" width="9.7265625" customWidth="1"/>
    <col min="9" max="9" width="14.54296875" style="20" customWidth="1"/>
  </cols>
  <sheetData>
    <row r="1" spans="1:9" s="3" customFormat="1" ht="51.75" customHeight="1" x14ac:dyDescent="0.3">
      <c r="A1" s="45" t="s">
        <v>9</v>
      </c>
      <c r="B1" s="45"/>
      <c r="C1" s="45"/>
      <c r="D1" s="45"/>
      <c r="E1" s="45"/>
      <c r="F1" s="45"/>
      <c r="I1" s="18"/>
    </row>
    <row r="2" spans="1:9" s="3" customFormat="1" ht="14" x14ac:dyDescent="0.3">
      <c r="A2" s="41"/>
      <c r="B2" s="41"/>
      <c r="C2" s="41"/>
      <c r="D2" s="41"/>
      <c r="E2" s="41"/>
      <c r="F2" s="41"/>
      <c r="I2" s="18"/>
    </row>
    <row r="3" spans="1:9" s="3" customFormat="1" ht="14" x14ac:dyDescent="0.3">
      <c r="A3" s="57" t="s">
        <v>81</v>
      </c>
      <c r="B3" s="57"/>
      <c r="C3" s="57"/>
      <c r="D3" s="57"/>
      <c r="E3" s="57"/>
      <c r="F3" s="57"/>
      <c r="G3" s="57"/>
      <c r="I3" s="18"/>
    </row>
    <row r="4" spans="1:9" s="3" customFormat="1" ht="14" x14ac:dyDescent="0.3">
      <c r="A4" s="41"/>
      <c r="B4" s="41"/>
      <c r="C4" s="41"/>
      <c r="D4" s="41"/>
      <c r="E4" s="41"/>
      <c r="F4" s="41"/>
      <c r="G4" s="41"/>
      <c r="I4" s="18"/>
    </row>
    <row r="5" spans="1:9" s="5" customFormat="1" x14ac:dyDescent="0.35">
      <c r="A5" s="51" t="s">
        <v>72</v>
      </c>
      <c r="B5" s="52"/>
      <c r="C5" s="52"/>
      <c r="D5" s="52"/>
      <c r="E5" s="52"/>
      <c r="F5" s="53"/>
      <c r="I5" s="19"/>
    </row>
    <row r="6" spans="1:9" x14ac:dyDescent="0.35">
      <c r="A6" s="21" t="s">
        <v>71</v>
      </c>
      <c r="B6" s="21" t="s">
        <v>65</v>
      </c>
      <c r="C6" s="21" t="s">
        <v>66</v>
      </c>
      <c r="D6" s="21" t="s">
        <v>67</v>
      </c>
      <c r="E6" s="21" t="s">
        <v>68</v>
      </c>
      <c r="F6" s="21" t="s">
        <v>8</v>
      </c>
      <c r="G6" s="27" t="s">
        <v>32</v>
      </c>
      <c r="I6"/>
    </row>
    <row r="7" spans="1:9" x14ac:dyDescent="0.35">
      <c r="A7" s="21">
        <v>39.5</v>
      </c>
      <c r="B7" s="21">
        <v>53.5</v>
      </c>
      <c r="C7" s="21">
        <v>61.9</v>
      </c>
      <c r="D7" s="21">
        <v>70.5</v>
      </c>
      <c r="E7" s="21">
        <v>47.5</v>
      </c>
      <c r="F7" s="21">
        <v>54.4</v>
      </c>
      <c r="G7" s="27">
        <v>85.4</v>
      </c>
      <c r="I7"/>
    </row>
    <row r="19" spans="1:11" x14ac:dyDescent="0.35">
      <c r="J19" s="20"/>
    </row>
    <row r="20" spans="1:11" x14ac:dyDescent="0.35">
      <c r="J20" s="20"/>
    </row>
    <row r="21" spans="1:11" x14ac:dyDescent="0.35">
      <c r="J21" s="20"/>
    </row>
    <row r="22" spans="1:11" x14ac:dyDescent="0.35">
      <c r="J22" s="20"/>
    </row>
    <row r="23" spans="1:11" x14ac:dyDescent="0.35">
      <c r="J23" s="20"/>
    </row>
    <row r="24" spans="1:11" x14ac:dyDescent="0.35">
      <c r="J24" s="20"/>
    </row>
    <row r="26" spans="1:11" x14ac:dyDescent="0.35">
      <c r="A26" t="s">
        <v>74</v>
      </c>
    </row>
    <row r="32" spans="1:11" s="3" customFormat="1" ht="14.25" customHeight="1" x14ac:dyDescent="0.35">
      <c r="A32"/>
      <c r="B32"/>
      <c r="C32"/>
      <c r="D32"/>
      <c r="E32"/>
      <c r="F32"/>
      <c r="G32"/>
      <c r="H32"/>
      <c r="I32" s="20"/>
      <c r="J32"/>
      <c r="K32"/>
    </row>
    <row r="33" spans="1:11" s="5" customFormat="1" x14ac:dyDescent="0.35">
      <c r="A33"/>
      <c r="B33"/>
      <c r="C33"/>
      <c r="D33"/>
      <c r="E33"/>
      <c r="F33"/>
      <c r="G33"/>
      <c r="H33"/>
      <c r="I33" s="20"/>
      <c r="J33"/>
      <c r="K33"/>
    </row>
    <row r="85" ht="15" customHeight="1" x14ac:dyDescent="0.35"/>
    <row r="116" ht="30.75" customHeight="1" x14ac:dyDescent="0.35"/>
    <row r="117" ht="30.75" customHeight="1" x14ac:dyDescent="0.35"/>
  </sheetData>
  <mergeCells count="3">
    <mergeCell ref="A1:F1"/>
    <mergeCell ref="A5:F5"/>
    <mergeCell ref="A3:G3"/>
  </mergeCells>
  <pageMargins left="0.25" right="0.25" top="0.75" bottom="0.75" header="0.3" footer="0.3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078B-87C8-4FBB-8822-B4A5D20BAE19}">
  <dimension ref="A1:I10"/>
  <sheetViews>
    <sheetView workbookViewId="0">
      <selection sqref="A1:F1"/>
    </sheetView>
  </sheetViews>
  <sheetFormatPr baseColWidth="10" defaultRowHeight="14.5" x14ac:dyDescent="0.35"/>
  <cols>
    <col min="1" max="1" width="24.81640625" bestFit="1" customWidth="1"/>
    <col min="3" max="8" width="15" customWidth="1"/>
  </cols>
  <sheetData>
    <row r="1" spans="1:9" s="3" customFormat="1" ht="51.75" customHeight="1" x14ac:dyDescent="0.3">
      <c r="A1" s="45" t="s">
        <v>9</v>
      </c>
      <c r="B1" s="45"/>
      <c r="C1" s="45"/>
      <c r="D1" s="45"/>
      <c r="E1" s="45"/>
      <c r="F1" s="45"/>
      <c r="I1" s="18"/>
    </row>
    <row r="3" spans="1:9" x14ac:dyDescent="0.35">
      <c r="A3" s="64" t="s">
        <v>82</v>
      </c>
    </row>
    <row r="5" spans="1:9" x14ac:dyDescent="0.35">
      <c r="C5" s="21" t="s">
        <v>27</v>
      </c>
      <c r="D5" s="21" t="s">
        <v>28</v>
      </c>
      <c r="E5" s="21" t="s">
        <v>29</v>
      </c>
      <c r="F5" s="21" t="s">
        <v>30</v>
      </c>
      <c r="G5" s="21" t="s">
        <v>31</v>
      </c>
      <c r="H5" s="21" t="s">
        <v>8</v>
      </c>
    </row>
    <row r="6" spans="1:9" x14ac:dyDescent="0.35">
      <c r="A6" s="47" t="s">
        <v>32</v>
      </c>
      <c r="B6" s="21" t="s">
        <v>51</v>
      </c>
      <c r="C6" s="21">
        <v>79</v>
      </c>
      <c r="D6" s="21">
        <v>113</v>
      </c>
      <c r="E6" s="21">
        <v>241</v>
      </c>
      <c r="F6" s="22">
        <v>1760</v>
      </c>
      <c r="G6" s="22">
        <v>222</v>
      </c>
      <c r="H6" s="22">
        <v>2415</v>
      </c>
    </row>
    <row r="7" spans="1:9" x14ac:dyDescent="0.35">
      <c r="A7" s="47"/>
      <c r="B7" s="21" t="s">
        <v>14</v>
      </c>
      <c r="C7" s="23">
        <v>73.400000000000006</v>
      </c>
      <c r="D7" s="23">
        <v>54</v>
      </c>
      <c r="E7" s="23">
        <v>71</v>
      </c>
      <c r="F7" s="23">
        <v>55.1</v>
      </c>
      <c r="G7" s="23">
        <v>24.3</v>
      </c>
      <c r="H7" s="21">
        <v>54.4</v>
      </c>
    </row>
    <row r="8" spans="1:9" x14ac:dyDescent="0.35">
      <c r="A8" s="35" t="s">
        <v>40</v>
      </c>
      <c r="B8" s="21" t="s">
        <v>14</v>
      </c>
      <c r="C8" s="23">
        <v>96.6</v>
      </c>
      <c r="D8" s="23">
        <v>92.3</v>
      </c>
      <c r="E8" s="23">
        <v>86.3</v>
      </c>
      <c r="F8" s="23">
        <v>78.099999999999994</v>
      </c>
      <c r="G8" s="23">
        <v>70.400000000000006</v>
      </c>
      <c r="H8" s="21">
        <v>85.4</v>
      </c>
    </row>
    <row r="10" spans="1:9" x14ac:dyDescent="0.35">
      <c r="A10" t="s">
        <v>83</v>
      </c>
    </row>
  </sheetData>
  <mergeCells count="2">
    <mergeCell ref="A6:A7"/>
    <mergeCell ref="A1:F1"/>
  </mergeCells>
  <conditionalFormatting sqref="C7:H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{9A05D2AF-9EB6-499A-9980-0EF0A75C18B7}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05D2AF-9EB6-499A-9980-0EF0A75C18B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C7:H8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C6C3-19D0-4973-882B-2933FCBB2138}">
  <dimension ref="A1:I12"/>
  <sheetViews>
    <sheetView workbookViewId="0">
      <selection sqref="A1:F1"/>
    </sheetView>
  </sheetViews>
  <sheetFormatPr baseColWidth="10" defaultRowHeight="14.5" x14ac:dyDescent="0.35"/>
  <cols>
    <col min="1" max="1" width="15" bestFit="1" customWidth="1"/>
    <col min="2" max="2" width="29.453125" customWidth="1"/>
    <col min="3" max="8" width="15" customWidth="1"/>
  </cols>
  <sheetData>
    <row r="1" spans="1:9" s="3" customFormat="1" ht="51.75" customHeight="1" x14ac:dyDescent="0.3">
      <c r="A1" s="45" t="s">
        <v>9</v>
      </c>
      <c r="B1" s="45"/>
      <c r="C1" s="45"/>
      <c r="D1" s="45"/>
      <c r="E1" s="45"/>
      <c r="F1" s="45"/>
      <c r="I1" s="18"/>
    </row>
    <row r="2" spans="1:9" s="3" customFormat="1" ht="14" x14ac:dyDescent="0.3">
      <c r="A2" s="41"/>
      <c r="B2" s="41"/>
      <c r="C2" s="41"/>
      <c r="D2" s="41"/>
      <c r="E2" s="41"/>
      <c r="F2" s="41"/>
      <c r="I2" s="18"/>
    </row>
    <row r="3" spans="1:9" s="3" customFormat="1" ht="14" x14ac:dyDescent="0.3">
      <c r="A3" s="57" t="s">
        <v>84</v>
      </c>
      <c r="B3" s="57"/>
      <c r="C3" s="57"/>
      <c r="D3" s="57"/>
      <c r="E3" s="57"/>
      <c r="F3" s="41"/>
      <c r="I3" s="18"/>
    </row>
    <row r="5" spans="1:9" x14ac:dyDescent="0.35">
      <c r="C5" s="51" t="s">
        <v>63</v>
      </c>
      <c r="D5" s="52"/>
      <c r="E5" s="52"/>
      <c r="F5" s="52"/>
      <c r="G5" s="52"/>
      <c r="H5" s="53"/>
      <c r="I5" s="48" t="s">
        <v>43</v>
      </c>
    </row>
    <row r="6" spans="1:9" x14ac:dyDescent="0.35">
      <c r="C6" s="32" t="s">
        <v>71</v>
      </c>
      <c r="D6" s="32" t="s">
        <v>65</v>
      </c>
      <c r="E6" s="32" t="s">
        <v>66</v>
      </c>
      <c r="F6" s="32" t="s">
        <v>67</v>
      </c>
      <c r="G6" s="32" t="s">
        <v>68</v>
      </c>
      <c r="H6" s="21" t="s">
        <v>8</v>
      </c>
      <c r="I6" s="47"/>
    </row>
    <row r="7" spans="1:9" x14ac:dyDescent="0.35">
      <c r="A7" s="49" t="s">
        <v>56</v>
      </c>
      <c r="B7" s="31" t="s">
        <v>42</v>
      </c>
      <c r="C7" s="28">
        <v>8.9208929328247528</v>
      </c>
      <c r="D7" s="28">
        <v>9.9371950330109069</v>
      </c>
      <c r="E7" s="28">
        <v>10.936268024303736</v>
      </c>
      <c r="F7" s="28">
        <v>12.321094720496895</v>
      </c>
      <c r="G7" s="28">
        <v>9.5853036175710589</v>
      </c>
      <c r="H7" s="28">
        <v>10.445460954666997</v>
      </c>
      <c r="I7" s="28">
        <v>12.9028423</v>
      </c>
    </row>
    <row r="8" spans="1:9" x14ac:dyDescent="0.35">
      <c r="A8" s="50"/>
      <c r="B8" s="30" t="s">
        <v>54</v>
      </c>
      <c r="C8" s="28">
        <v>11.728372093023257</v>
      </c>
      <c r="D8" s="28">
        <v>12.18082621082621</v>
      </c>
      <c r="E8" s="28">
        <v>13.161881188118812</v>
      </c>
      <c r="F8" s="28">
        <v>14.324267782426778</v>
      </c>
      <c r="G8" s="28">
        <v>11.51595744680851</v>
      </c>
      <c r="H8" s="28">
        <v>12.73304674457429</v>
      </c>
      <c r="I8" s="28">
        <v>14.3408754</v>
      </c>
    </row>
    <row r="9" spans="1:9" x14ac:dyDescent="0.35">
      <c r="A9" s="49" t="s">
        <v>55</v>
      </c>
      <c r="B9" s="31" t="s">
        <v>42</v>
      </c>
      <c r="C9" s="28">
        <v>7.8957361352098205</v>
      </c>
      <c r="D9" s="28">
        <v>8.0878220316269083</v>
      </c>
      <c r="E9" s="28">
        <v>9.0536239119303588</v>
      </c>
      <c r="F9" s="28">
        <v>9.9186671245421252</v>
      </c>
      <c r="G9" s="28">
        <v>8.7355769230769234</v>
      </c>
      <c r="H9" s="28">
        <v>8.3083377618351744</v>
      </c>
      <c r="I9" s="28">
        <v>11.004758600000001</v>
      </c>
    </row>
    <row r="10" spans="1:9" x14ac:dyDescent="0.35">
      <c r="A10" s="50"/>
      <c r="B10" s="30" t="s">
        <v>54</v>
      </c>
      <c r="C10" s="28">
        <v>10.615375494071142</v>
      </c>
      <c r="D10" s="28">
        <v>10.491435897435894</v>
      </c>
      <c r="E10" s="28">
        <v>11.313863636363637</v>
      </c>
      <c r="F10" s="28">
        <v>11.963414634146341</v>
      </c>
      <c r="G10" s="28">
        <v>10.979166666666666</v>
      </c>
      <c r="H10" s="28">
        <v>10.779949066213923</v>
      </c>
      <c r="I10" s="28">
        <v>12.650216</v>
      </c>
    </row>
    <row r="12" spans="1:9" x14ac:dyDescent="0.35">
      <c r="A12" t="s">
        <v>83</v>
      </c>
    </row>
  </sheetData>
  <mergeCells count="6">
    <mergeCell ref="A1:F1"/>
    <mergeCell ref="I5:I6"/>
    <mergeCell ref="A9:A10"/>
    <mergeCell ref="A7:A8"/>
    <mergeCell ref="C5:H5"/>
    <mergeCell ref="A3:E3"/>
  </mergeCells>
  <conditionalFormatting sqref="C9:F10 H9:I10">
    <cfRule type="colorScale" priority="5">
      <colorScale>
        <cfvo type="min"/>
        <cfvo type="max"/>
        <color rgb="FFFFEF9C"/>
        <color rgb="FF63BE7B"/>
      </colorScale>
    </cfRule>
  </conditionalFormatting>
  <conditionalFormatting sqref="G9:G10">
    <cfRule type="colorScale" priority="4">
      <colorScale>
        <cfvo type="min"/>
        <cfvo type="max"/>
        <color rgb="FFFFEF9C"/>
        <color rgb="FF63BE7B"/>
      </colorScale>
    </cfRule>
  </conditionalFormatting>
  <conditionalFormatting sqref="C7:F8 H7:I8">
    <cfRule type="colorScale" priority="3">
      <colorScale>
        <cfvo type="min"/>
        <cfvo type="max"/>
        <color rgb="FFFFEF9C"/>
        <color rgb="FF63BE7B"/>
      </colorScale>
    </cfRule>
  </conditionalFormatting>
  <conditionalFormatting sqref="G7:G8">
    <cfRule type="colorScale" priority="2">
      <colorScale>
        <cfvo type="min"/>
        <cfvo type="max"/>
        <color rgb="FFFFEF9C"/>
        <color rgb="FF63BE7B"/>
      </colorScale>
    </cfRule>
  </conditionalFormatting>
  <conditionalFormatting sqref="C7:I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FEF6-9FF6-4E16-ACC5-E10E82E2D592}">
  <sheetPr>
    <pageSetUpPr fitToPage="1"/>
  </sheetPr>
  <dimension ref="A1:F22"/>
  <sheetViews>
    <sheetView workbookViewId="0">
      <selection sqref="A1:F1"/>
    </sheetView>
  </sheetViews>
  <sheetFormatPr baseColWidth="10" defaultRowHeight="14.5" x14ac:dyDescent="0.35"/>
  <cols>
    <col min="1" max="1" width="24.7265625" customWidth="1"/>
    <col min="2" max="2" width="12.1796875" customWidth="1"/>
    <col min="3" max="8" width="14.81640625" customWidth="1"/>
    <col min="9" max="9" width="14.1796875" customWidth="1"/>
  </cols>
  <sheetData>
    <row r="1" spans="1:6" s="3" customFormat="1" ht="51.75" customHeight="1" x14ac:dyDescent="0.3">
      <c r="A1" s="45" t="s">
        <v>9</v>
      </c>
      <c r="B1" s="45"/>
      <c r="C1" s="45"/>
      <c r="D1" s="45"/>
      <c r="E1" s="45"/>
      <c r="F1" s="45"/>
    </row>
    <row r="2" spans="1:6" s="3" customFormat="1" ht="14" x14ac:dyDescent="0.3">
      <c r="A2" s="41"/>
      <c r="B2" s="41"/>
      <c r="C2" s="41"/>
      <c r="D2" s="41"/>
      <c r="E2" s="41"/>
      <c r="F2" s="41"/>
    </row>
    <row r="3" spans="1:6" s="3" customFormat="1" ht="17.25" customHeight="1" x14ac:dyDescent="0.3">
      <c r="A3" s="65" t="s">
        <v>85</v>
      </c>
      <c r="B3" s="34"/>
      <c r="C3" s="34"/>
      <c r="D3" s="34"/>
      <c r="E3" s="34"/>
      <c r="F3" s="34"/>
    </row>
    <row r="4" spans="1:6" s="3" customFormat="1" ht="17.25" customHeight="1" x14ac:dyDescent="0.3">
      <c r="A4" s="41"/>
      <c r="B4" s="41"/>
      <c r="C4" s="41"/>
      <c r="D4" s="41"/>
      <c r="E4" s="41"/>
      <c r="F4" s="41"/>
    </row>
    <row r="5" spans="1:6" x14ac:dyDescent="0.35">
      <c r="A5" s="21"/>
      <c r="B5" s="21" t="s">
        <v>33</v>
      </c>
      <c r="C5" s="27" t="s">
        <v>32</v>
      </c>
    </row>
    <row r="6" spans="1:6" x14ac:dyDescent="0.35">
      <c r="A6" s="21" t="s">
        <v>14</v>
      </c>
      <c r="B6" s="23">
        <v>88.1</v>
      </c>
      <c r="C6" s="29">
        <v>86</v>
      </c>
    </row>
    <row r="22" spans="1:1" x14ac:dyDescent="0.35">
      <c r="A22" t="s">
        <v>86</v>
      </c>
    </row>
  </sheetData>
  <mergeCells count="1">
    <mergeCell ref="A1:F1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Graph1</vt:lpstr>
      <vt:lpstr>Graph2</vt:lpstr>
      <vt:lpstr>Graph3</vt:lpstr>
      <vt:lpstr>Tableau1</vt:lpstr>
      <vt:lpstr>Graph4</vt:lpstr>
      <vt:lpstr>Graph5</vt:lpstr>
      <vt:lpstr>Tableau2</vt:lpstr>
      <vt:lpstr>Tableau3</vt:lpstr>
      <vt:lpstr>Graph6</vt:lpstr>
      <vt:lpstr>Graph7</vt:lpstr>
      <vt:lpstr>Graph8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Raphael Sigwald</cp:lastModifiedBy>
  <cp:lastPrinted>2021-10-06T07:58:31Z</cp:lastPrinted>
  <dcterms:created xsi:type="dcterms:W3CDTF">2021-01-14T10:04:21Z</dcterms:created>
  <dcterms:modified xsi:type="dcterms:W3CDTF">2021-10-06T07:58:45Z</dcterms:modified>
</cp:coreProperties>
</file>